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r.UADFD01\Documents\_Plocha\ROZPOČTY\Rozpočty 2021\Mladá Boleslav\24 - Oprava trati v úseku Nymburk - Mladá Boleslav\"/>
    </mc:Choice>
  </mc:AlternateContent>
  <bookViews>
    <workbookView xWindow="0" yWindow="0" windowWidth="28800" windowHeight="12930" activeTab="1"/>
  </bookViews>
  <sheets>
    <sheet name="Rekapitulace stavby" sheetId="1" r:id="rId1"/>
    <sheet name="SO 01 - Oprava traťového ..." sheetId="2" r:id="rId2"/>
    <sheet name="SO 02 - Betonový čekárens..." sheetId="3" r:id="rId3"/>
    <sheet name="SO 03 - Přeprava mechanizace" sheetId="4" r:id="rId4"/>
    <sheet name="SO 04 - VON" sheetId="5" r:id="rId5"/>
  </sheets>
  <definedNames>
    <definedName name="_xlnm._FilterDatabase" localSheetId="1" hidden="1">'SO 01 - Oprava traťového ...'!$C$120:$K$1032</definedName>
    <definedName name="_xlnm._FilterDatabase" localSheetId="2" hidden="1">'SO 02 - Betonový čekárens...'!$C$120:$K$229</definedName>
    <definedName name="_xlnm._FilterDatabase" localSheetId="3" hidden="1">'SO 03 - Přeprava mechanizace'!$C$116:$K$144</definedName>
    <definedName name="_xlnm._FilterDatabase" localSheetId="4" hidden="1">'SO 04 - VON'!$C$116:$K$147</definedName>
    <definedName name="_xlnm.Print_Titles" localSheetId="0">'Rekapitulace stavby'!$92:$92</definedName>
    <definedName name="_xlnm.Print_Titles" localSheetId="1">'SO 01 - Oprava traťového ...'!$120:$120</definedName>
    <definedName name="_xlnm.Print_Titles" localSheetId="2">'SO 02 - Betonový čekárens...'!$120:$120</definedName>
    <definedName name="_xlnm.Print_Titles" localSheetId="3">'SO 03 - Přeprava mechanizace'!$116:$116</definedName>
    <definedName name="_xlnm.Print_Titles" localSheetId="4">'SO 04 - VON'!$116:$116</definedName>
    <definedName name="_xlnm.Print_Area" localSheetId="0">'Rekapitulace stavby'!$D$4:$AO$76,'Rekapitulace stavby'!$C$82:$AQ$99</definedName>
    <definedName name="_xlnm.Print_Area" localSheetId="1">'SO 01 - Oprava traťového ...'!$C$82:$J$102,'SO 01 - Oprava traťového ...'!$C$108:$K$1032</definedName>
    <definedName name="_xlnm.Print_Area" localSheetId="2">'SO 02 - Betonový čekárens...'!$C$82:$J$102,'SO 02 - Betonový čekárens...'!$C$108:$K$229</definedName>
    <definedName name="_xlnm.Print_Area" localSheetId="3">'SO 03 - Přeprava mechanizace'!$C$82:$J$98,'SO 03 - Přeprava mechanizace'!$C$104:$K$144</definedName>
    <definedName name="_xlnm.Print_Area" localSheetId="4">'SO 04 - VON'!$C$82:$J$98,'SO 04 - VON'!$C$104:$K$147</definedName>
  </definedNames>
  <calcPr calcId="162913"/>
</workbook>
</file>

<file path=xl/calcChain.xml><?xml version="1.0" encoding="utf-8"?>
<calcChain xmlns="http://schemas.openxmlformats.org/spreadsheetml/2006/main">
  <c r="J37" i="5" l="1"/>
  <c r="J36" i="5"/>
  <c r="AY98" i="1"/>
  <c r="J35" i="5"/>
  <c r="AX98" i="1" s="1"/>
  <c r="BI143" i="5"/>
  <c r="BH143" i="5"/>
  <c r="BG143" i="5"/>
  <c r="BF143" i="5"/>
  <c r="T143" i="5"/>
  <c r="R143" i="5"/>
  <c r="P143" i="5"/>
  <c r="BI137" i="5"/>
  <c r="BH137" i="5"/>
  <c r="BG137" i="5"/>
  <c r="BF137" i="5"/>
  <c r="T137" i="5"/>
  <c r="R137" i="5"/>
  <c r="P137" i="5"/>
  <c r="BI131" i="5"/>
  <c r="BH131" i="5"/>
  <c r="BG131" i="5"/>
  <c r="BF131" i="5"/>
  <c r="T131" i="5"/>
  <c r="R131" i="5"/>
  <c r="P131" i="5"/>
  <c r="BI127" i="5"/>
  <c r="BH127" i="5"/>
  <c r="BG127" i="5"/>
  <c r="BF127" i="5"/>
  <c r="T127" i="5"/>
  <c r="R127" i="5"/>
  <c r="P127" i="5"/>
  <c r="BI123" i="5"/>
  <c r="BH123" i="5"/>
  <c r="BG123" i="5"/>
  <c r="BF123" i="5"/>
  <c r="T123" i="5"/>
  <c r="R123" i="5"/>
  <c r="P123" i="5"/>
  <c r="BI119" i="5"/>
  <c r="BH119" i="5"/>
  <c r="BG119" i="5"/>
  <c r="BF119" i="5"/>
  <c r="T119" i="5"/>
  <c r="R119" i="5"/>
  <c r="P119" i="5"/>
  <c r="J114" i="5"/>
  <c r="F113" i="5"/>
  <c r="F111" i="5"/>
  <c r="E109" i="5"/>
  <c r="J92" i="5"/>
  <c r="F91" i="5"/>
  <c r="F89" i="5"/>
  <c r="E87" i="5"/>
  <c r="J21" i="5"/>
  <c r="E21" i="5"/>
  <c r="J113" i="5" s="1"/>
  <c r="J20" i="5"/>
  <c r="J18" i="5"/>
  <c r="E18" i="5"/>
  <c r="F114" i="5" s="1"/>
  <c r="J17" i="5"/>
  <c r="J12" i="5"/>
  <c r="J111" i="5" s="1"/>
  <c r="E7" i="5"/>
  <c r="E85" i="5"/>
  <c r="J37" i="4"/>
  <c r="J36" i="4"/>
  <c r="AY97" i="1" s="1"/>
  <c r="J35" i="4"/>
  <c r="AX97" i="1"/>
  <c r="BI128" i="4"/>
  <c r="BH128" i="4"/>
  <c r="BG128" i="4"/>
  <c r="BF128" i="4"/>
  <c r="T128" i="4"/>
  <c r="R128" i="4"/>
  <c r="P128" i="4"/>
  <c r="P118" i="4"/>
  <c r="P117" i="4" s="1"/>
  <c r="AU97" i="1" s="1"/>
  <c r="BI119" i="4"/>
  <c r="BH119" i="4"/>
  <c r="F36" i="4" s="1"/>
  <c r="BC97" i="1" s="1"/>
  <c r="BG119" i="4"/>
  <c r="BF119" i="4"/>
  <c r="T119" i="4"/>
  <c r="T118" i="4" s="1"/>
  <c r="T117" i="4" s="1"/>
  <c r="R119" i="4"/>
  <c r="R118" i="4" s="1"/>
  <c r="R117" i="4" s="1"/>
  <c r="P119" i="4"/>
  <c r="J114" i="4"/>
  <c r="F113" i="4"/>
  <c r="F111" i="4"/>
  <c r="E109" i="4"/>
  <c r="J92" i="4"/>
  <c r="F91" i="4"/>
  <c r="F89" i="4"/>
  <c r="E87" i="4"/>
  <c r="J21" i="4"/>
  <c r="E21" i="4"/>
  <c r="J113" i="4"/>
  <c r="J20" i="4"/>
  <c r="J18" i="4"/>
  <c r="E18" i="4"/>
  <c r="F92" i="4"/>
  <c r="J17" i="4"/>
  <c r="J12" i="4"/>
  <c r="J89" i="4"/>
  <c r="E7" i="4"/>
  <c r="E107" i="4" s="1"/>
  <c r="J136" i="3"/>
  <c r="J37" i="3"/>
  <c r="J36" i="3"/>
  <c r="AY96" i="1" s="1"/>
  <c r="J35" i="3"/>
  <c r="AX96" i="1"/>
  <c r="BI225" i="3"/>
  <c r="BH225" i="3"/>
  <c r="BG225" i="3"/>
  <c r="BF225" i="3"/>
  <c r="T225" i="3"/>
  <c r="T224" i="3" s="1"/>
  <c r="R225" i="3"/>
  <c r="R224" i="3"/>
  <c r="P225" i="3"/>
  <c r="P224" i="3" s="1"/>
  <c r="BI217" i="3"/>
  <c r="BH217" i="3"/>
  <c r="BG217" i="3"/>
  <c r="BF217" i="3"/>
  <c r="T217" i="3"/>
  <c r="R217" i="3"/>
  <c r="P217" i="3"/>
  <c r="BI212" i="3"/>
  <c r="BH212" i="3"/>
  <c r="BG212" i="3"/>
  <c r="BF212" i="3"/>
  <c r="T212" i="3"/>
  <c r="R212" i="3"/>
  <c r="P212" i="3"/>
  <c r="BI205" i="3"/>
  <c r="BH205" i="3"/>
  <c r="BG205" i="3"/>
  <c r="BF205" i="3"/>
  <c r="T205" i="3"/>
  <c r="R205" i="3"/>
  <c r="P205" i="3"/>
  <c r="BI200" i="3"/>
  <c r="BH200" i="3"/>
  <c r="BG200" i="3"/>
  <c r="BF200" i="3"/>
  <c r="T200" i="3"/>
  <c r="R200" i="3"/>
  <c r="P200" i="3"/>
  <c r="BI195" i="3"/>
  <c r="BH195" i="3"/>
  <c r="BG195" i="3"/>
  <c r="BF195" i="3"/>
  <c r="T195" i="3"/>
  <c r="R195" i="3"/>
  <c r="P195" i="3"/>
  <c r="BI187" i="3"/>
  <c r="BH187" i="3"/>
  <c r="BG187" i="3"/>
  <c r="BF187" i="3"/>
  <c r="T187" i="3"/>
  <c r="R187" i="3"/>
  <c r="P187" i="3"/>
  <c r="BI182" i="3"/>
  <c r="BH182" i="3"/>
  <c r="BG182" i="3"/>
  <c r="BF182" i="3"/>
  <c r="T182" i="3"/>
  <c r="R182" i="3"/>
  <c r="P182" i="3"/>
  <c r="BI175" i="3"/>
  <c r="BH175" i="3"/>
  <c r="BG175" i="3"/>
  <c r="BF175" i="3"/>
  <c r="T175" i="3"/>
  <c r="R175" i="3"/>
  <c r="P175" i="3"/>
  <c r="BI168" i="3"/>
  <c r="BH168" i="3"/>
  <c r="BG168" i="3"/>
  <c r="BF168" i="3"/>
  <c r="T168" i="3"/>
  <c r="R168" i="3"/>
  <c r="P168" i="3"/>
  <c r="BI162" i="3"/>
  <c r="BH162" i="3"/>
  <c r="BG162" i="3"/>
  <c r="BF162" i="3"/>
  <c r="T162" i="3"/>
  <c r="R162" i="3"/>
  <c r="P162" i="3"/>
  <c r="BI157" i="3"/>
  <c r="BH157" i="3"/>
  <c r="BG157" i="3"/>
  <c r="BF157" i="3"/>
  <c r="T157" i="3"/>
  <c r="R157" i="3"/>
  <c r="P157" i="3"/>
  <c r="BI152" i="3"/>
  <c r="BH152" i="3"/>
  <c r="BG152" i="3"/>
  <c r="BF152" i="3"/>
  <c r="T152" i="3"/>
  <c r="R152" i="3"/>
  <c r="P152" i="3"/>
  <c r="BI145" i="3"/>
  <c r="BH145" i="3"/>
  <c r="BG145" i="3"/>
  <c r="BF145" i="3"/>
  <c r="T145" i="3"/>
  <c r="R145" i="3"/>
  <c r="P145" i="3"/>
  <c r="BI138" i="3"/>
  <c r="BH138" i="3"/>
  <c r="BG138" i="3"/>
  <c r="BF138" i="3"/>
  <c r="T138" i="3"/>
  <c r="R138" i="3"/>
  <c r="P138" i="3"/>
  <c r="J97" i="3"/>
  <c r="BI129" i="3"/>
  <c r="BH129" i="3"/>
  <c r="BG129" i="3"/>
  <c r="BF129" i="3"/>
  <c r="T129" i="3"/>
  <c r="R129" i="3"/>
  <c r="P129" i="3"/>
  <c r="BI122" i="3"/>
  <c r="BH122" i="3"/>
  <c r="BG122" i="3"/>
  <c r="BF122" i="3"/>
  <c r="T122" i="3"/>
  <c r="R122" i="3"/>
  <c r="P122" i="3"/>
  <c r="J118" i="3"/>
  <c r="F117" i="3"/>
  <c r="F115" i="3"/>
  <c r="E113" i="3"/>
  <c r="J92" i="3"/>
  <c r="F91" i="3"/>
  <c r="F89" i="3"/>
  <c r="E87" i="3"/>
  <c r="J21" i="3"/>
  <c r="E21" i="3"/>
  <c r="J91" i="3" s="1"/>
  <c r="J20" i="3"/>
  <c r="J18" i="3"/>
  <c r="E18" i="3"/>
  <c r="F118" i="3" s="1"/>
  <c r="J17" i="3"/>
  <c r="J12" i="3"/>
  <c r="J115" i="3"/>
  <c r="E7" i="3"/>
  <c r="E85" i="3"/>
  <c r="J37" i="2"/>
  <c r="J36" i="2"/>
  <c r="AY95" i="1" s="1"/>
  <c r="J35" i="2"/>
  <c r="AX95" i="1" s="1"/>
  <c r="BI1028" i="2"/>
  <c r="BH1028" i="2"/>
  <c r="BG1028" i="2"/>
  <c r="BF1028" i="2"/>
  <c r="T1028" i="2"/>
  <c r="R1028" i="2"/>
  <c r="P1028" i="2"/>
  <c r="BI1024" i="2"/>
  <c r="BH1024" i="2"/>
  <c r="BG1024" i="2"/>
  <c r="BF1024" i="2"/>
  <c r="T1024" i="2"/>
  <c r="R1024" i="2"/>
  <c r="P1024" i="2"/>
  <c r="BI1017" i="2"/>
  <c r="BH1017" i="2"/>
  <c r="BG1017" i="2"/>
  <c r="BF1017" i="2"/>
  <c r="T1017" i="2"/>
  <c r="R1017" i="2"/>
  <c r="P1017" i="2"/>
  <c r="BI1012" i="2"/>
  <c r="BH1012" i="2"/>
  <c r="BG1012" i="2"/>
  <c r="BF1012" i="2"/>
  <c r="T1012" i="2"/>
  <c r="R1012" i="2"/>
  <c r="P1012" i="2"/>
  <c r="BI1007" i="2"/>
  <c r="BH1007" i="2"/>
  <c r="BG1007" i="2"/>
  <c r="BF1007" i="2"/>
  <c r="T1007" i="2"/>
  <c r="R1007" i="2"/>
  <c r="P1007" i="2"/>
  <c r="BI1002" i="2"/>
  <c r="BH1002" i="2"/>
  <c r="BG1002" i="2"/>
  <c r="BF1002" i="2"/>
  <c r="T1002" i="2"/>
  <c r="R1002" i="2"/>
  <c r="P1002" i="2"/>
  <c r="BI997" i="2"/>
  <c r="BH997" i="2"/>
  <c r="BG997" i="2"/>
  <c r="BF997" i="2"/>
  <c r="T997" i="2"/>
  <c r="R997" i="2"/>
  <c r="P997" i="2"/>
  <c r="BI992" i="2"/>
  <c r="BH992" i="2"/>
  <c r="BG992" i="2"/>
  <c r="BF992" i="2"/>
  <c r="T992" i="2"/>
  <c r="R992" i="2"/>
  <c r="P992" i="2"/>
  <c r="BI987" i="2"/>
  <c r="BH987" i="2"/>
  <c r="BG987" i="2"/>
  <c r="BF987" i="2"/>
  <c r="T987" i="2"/>
  <c r="R987" i="2"/>
  <c r="P987" i="2"/>
  <c r="BI982" i="2"/>
  <c r="BH982" i="2"/>
  <c r="BG982" i="2"/>
  <c r="BF982" i="2"/>
  <c r="T982" i="2"/>
  <c r="R982" i="2"/>
  <c r="P982" i="2"/>
  <c r="BI977" i="2"/>
  <c r="BH977" i="2"/>
  <c r="BG977" i="2"/>
  <c r="BF977" i="2"/>
  <c r="T977" i="2"/>
  <c r="R977" i="2"/>
  <c r="P977" i="2"/>
  <c r="BI968" i="2"/>
  <c r="BH968" i="2"/>
  <c r="BG968" i="2"/>
  <c r="BF968" i="2"/>
  <c r="T968" i="2"/>
  <c r="R968" i="2"/>
  <c r="P968" i="2"/>
  <c r="BI953" i="2"/>
  <c r="BH953" i="2"/>
  <c r="BG953" i="2"/>
  <c r="BF953" i="2"/>
  <c r="T953" i="2"/>
  <c r="R953" i="2"/>
  <c r="P953" i="2"/>
  <c r="BI947" i="2"/>
  <c r="BH947" i="2"/>
  <c r="BG947" i="2"/>
  <c r="BF947" i="2"/>
  <c r="T947" i="2"/>
  <c r="R947" i="2"/>
  <c r="P947" i="2"/>
  <c r="BI942" i="2"/>
  <c r="BH942" i="2"/>
  <c r="BG942" i="2"/>
  <c r="BF942" i="2"/>
  <c r="T942" i="2"/>
  <c r="R942" i="2"/>
  <c r="P942" i="2"/>
  <c r="BI937" i="2"/>
  <c r="BH937" i="2"/>
  <c r="BG937" i="2"/>
  <c r="BF937" i="2"/>
  <c r="T937" i="2"/>
  <c r="R937" i="2"/>
  <c r="P937" i="2"/>
  <c r="BI933" i="2"/>
  <c r="BH933" i="2"/>
  <c r="BG933" i="2"/>
  <c r="BF933" i="2"/>
  <c r="T933" i="2"/>
  <c r="R933" i="2"/>
  <c r="P933" i="2"/>
  <c r="BI929" i="2"/>
  <c r="BH929" i="2"/>
  <c r="BG929" i="2"/>
  <c r="BF929" i="2"/>
  <c r="T929" i="2"/>
  <c r="R929" i="2"/>
  <c r="P929" i="2"/>
  <c r="BI925" i="2"/>
  <c r="BH925" i="2"/>
  <c r="BG925" i="2"/>
  <c r="BF925" i="2"/>
  <c r="T925" i="2"/>
  <c r="R925" i="2"/>
  <c r="P925" i="2"/>
  <c r="BI921" i="2"/>
  <c r="BH921" i="2"/>
  <c r="BG921" i="2"/>
  <c r="BF921" i="2"/>
  <c r="T921" i="2"/>
  <c r="R921" i="2"/>
  <c r="P921" i="2"/>
  <c r="BI916" i="2"/>
  <c r="BH916" i="2"/>
  <c r="BG916" i="2"/>
  <c r="BF916" i="2"/>
  <c r="T916" i="2"/>
  <c r="R916" i="2"/>
  <c r="P916" i="2"/>
  <c r="BI912" i="2"/>
  <c r="BH912" i="2"/>
  <c r="BG912" i="2"/>
  <c r="BF912" i="2"/>
  <c r="T912" i="2"/>
  <c r="R912" i="2"/>
  <c r="P912" i="2"/>
  <c r="BI908" i="2"/>
  <c r="BH908" i="2"/>
  <c r="BG908" i="2"/>
  <c r="BF908" i="2"/>
  <c r="T908" i="2"/>
  <c r="R908" i="2"/>
  <c r="P908" i="2"/>
  <c r="BI903" i="2"/>
  <c r="BH903" i="2"/>
  <c r="BG903" i="2"/>
  <c r="BF903" i="2"/>
  <c r="T903" i="2"/>
  <c r="R903" i="2"/>
  <c r="P903" i="2"/>
  <c r="BI899" i="2"/>
  <c r="BH899" i="2"/>
  <c r="BG899" i="2"/>
  <c r="BF899" i="2"/>
  <c r="T899" i="2"/>
  <c r="R899" i="2"/>
  <c r="P899" i="2"/>
  <c r="BI884" i="2"/>
  <c r="BH884" i="2"/>
  <c r="BG884" i="2"/>
  <c r="BF884" i="2"/>
  <c r="T884" i="2"/>
  <c r="R884" i="2"/>
  <c r="P884" i="2"/>
  <c r="BI869" i="2"/>
  <c r="BH869" i="2"/>
  <c r="BG869" i="2"/>
  <c r="BF869" i="2"/>
  <c r="T869" i="2"/>
  <c r="R869" i="2"/>
  <c r="P869" i="2"/>
  <c r="BI864" i="2"/>
  <c r="BH864" i="2"/>
  <c r="BG864" i="2"/>
  <c r="BF864" i="2"/>
  <c r="T864" i="2"/>
  <c r="R864" i="2"/>
  <c r="P864" i="2"/>
  <c r="BI850" i="2"/>
  <c r="BH850" i="2"/>
  <c r="BG850" i="2"/>
  <c r="BF850" i="2"/>
  <c r="T850" i="2"/>
  <c r="R850" i="2"/>
  <c r="P850" i="2"/>
  <c r="BI843" i="2"/>
  <c r="BH843" i="2"/>
  <c r="BG843" i="2"/>
  <c r="BF843" i="2"/>
  <c r="T843" i="2"/>
  <c r="R843" i="2"/>
  <c r="P843" i="2"/>
  <c r="BI838" i="2"/>
  <c r="BH838" i="2"/>
  <c r="BG838" i="2"/>
  <c r="BF838" i="2"/>
  <c r="T838" i="2"/>
  <c r="R838" i="2"/>
  <c r="P838" i="2"/>
  <c r="BI831" i="2"/>
  <c r="BH831" i="2"/>
  <c r="BG831" i="2"/>
  <c r="BF831" i="2"/>
  <c r="T831" i="2"/>
  <c r="R831" i="2"/>
  <c r="P831" i="2"/>
  <c r="BI826" i="2"/>
  <c r="BH826" i="2"/>
  <c r="BG826" i="2"/>
  <c r="BF826" i="2"/>
  <c r="T826" i="2"/>
  <c r="R826" i="2"/>
  <c r="P826" i="2"/>
  <c r="BI817" i="2"/>
  <c r="BH817" i="2"/>
  <c r="BG817" i="2"/>
  <c r="BF817" i="2"/>
  <c r="T817" i="2"/>
  <c r="R817" i="2"/>
  <c r="P817" i="2"/>
  <c r="BI800" i="2"/>
  <c r="BH800" i="2"/>
  <c r="BG800" i="2"/>
  <c r="BF800" i="2"/>
  <c r="T800" i="2"/>
  <c r="R800" i="2"/>
  <c r="P800" i="2"/>
  <c r="BI779" i="2"/>
  <c r="BH779" i="2"/>
  <c r="BG779" i="2"/>
  <c r="BF779" i="2"/>
  <c r="T779" i="2"/>
  <c r="R779" i="2"/>
  <c r="P779" i="2"/>
  <c r="BI766" i="2"/>
  <c r="BH766" i="2"/>
  <c r="BG766" i="2"/>
  <c r="BF766" i="2"/>
  <c r="T766" i="2"/>
  <c r="R766" i="2"/>
  <c r="P766" i="2"/>
  <c r="BI749" i="2"/>
  <c r="BH749" i="2"/>
  <c r="BG749" i="2"/>
  <c r="BF749" i="2"/>
  <c r="T749" i="2"/>
  <c r="R749" i="2"/>
  <c r="P749" i="2"/>
  <c r="BI730" i="2"/>
  <c r="BH730" i="2"/>
  <c r="BG730" i="2"/>
  <c r="BF730" i="2"/>
  <c r="T730" i="2"/>
  <c r="R730" i="2"/>
  <c r="P730" i="2"/>
  <c r="BI725" i="2"/>
  <c r="BH725" i="2"/>
  <c r="BG725" i="2"/>
  <c r="BF725" i="2"/>
  <c r="T725" i="2"/>
  <c r="R725" i="2"/>
  <c r="P725" i="2"/>
  <c r="BI716" i="2"/>
  <c r="BH716" i="2"/>
  <c r="BG716" i="2"/>
  <c r="BF716" i="2"/>
  <c r="T716" i="2"/>
  <c r="R716" i="2"/>
  <c r="P716" i="2"/>
  <c r="BI708" i="2"/>
  <c r="BH708" i="2"/>
  <c r="BG708" i="2"/>
  <c r="BF708" i="2"/>
  <c r="T708" i="2"/>
  <c r="R708" i="2"/>
  <c r="P708" i="2"/>
  <c r="BI704" i="2"/>
  <c r="BH704" i="2"/>
  <c r="BG704" i="2"/>
  <c r="BF704" i="2"/>
  <c r="T704" i="2"/>
  <c r="R704" i="2"/>
  <c r="P704" i="2"/>
  <c r="BI696" i="2"/>
  <c r="BH696" i="2"/>
  <c r="BG696" i="2"/>
  <c r="BF696" i="2"/>
  <c r="T696" i="2"/>
  <c r="R696" i="2"/>
  <c r="P696" i="2"/>
  <c r="BI692" i="2"/>
  <c r="BH692" i="2"/>
  <c r="BG692" i="2"/>
  <c r="BF692" i="2"/>
  <c r="T692" i="2"/>
  <c r="R692" i="2"/>
  <c r="P692" i="2"/>
  <c r="BI677" i="2"/>
  <c r="BH677" i="2"/>
  <c r="BG677" i="2"/>
  <c r="BF677" i="2"/>
  <c r="T677" i="2"/>
  <c r="R677" i="2"/>
  <c r="P677" i="2"/>
  <c r="BI672" i="2"/>
  <c r="BH672" i="2"/>
  <c r="BG672" i="2"/>
  <c r="BF672" i="2"/>
  <c r="T672" i="2"/>
  <c r="R672" i="2"/>
  <c r="P672" i="2"/>
  <c r="BI657" i="2"/>
  <c r="BH657" i="2"/>
  <c r="BG657" i="2"/>
  <c r="BF657" i="2"/>
  <c r="T657" i="2"/>
  <c r="R657" i="2"/>
  <c r="P657" i="2"/>
  <c r="BI642" i="2"/>
  <c r="BH642" i="2"/>
  <c r="BG642" i="2"/>
  <c r="BF642" i="2"/>
  <c r="T642" i="2"/>
  <c r="R642" i="2"/>
  <c r="P642" i="2"/>
  <c r="BI638" i="2"/>
  <c r="BH638" i="2"/>
  <c r="BG638" i="2"/>
  <c r="BF638" i="2"/>
  <c r="T638" i="2"/>
  <c r="R638" i="2"/>
  <c r="P638" i="2"/>
  <c r="BI629" i="2"/>
  <c r="BH629" i="2"/>
  <c r="BG629" i="2"/>
  <c r="BF629" i="2"/>
  <c r="T629" i="2"/>
  <c r="R629" i="2"/>
  <c r="P629" i="2"/>
  <c r="BI620" i="2"/>
  <c r="BH620" i="2"/>
  <c r="BG620" i="2"/>
  <c r="BF620" i="2"/>
  <c r="T620" i="2"/>
  <c r="R620" i="2"/>
  <c r="P620" i="2"/>
  <c r="BI611" i="2"/>
  <c r="BH611" i="2"/>
  <c r="BG611" i="2"/>
  <c r="BF611" i="2"/>
  <c r="T611" i="2"/>
  <c r="R611" i="2"/>
  <c r="P611" i="2"/>
  <c r="BI607" i="2"/>
  <c r="BH607" i="2"/>
  <c r="BG607" i="2"/>
  <c r="BF607" i="2"/>
  <c r="T607" i="2"/>
  <c r="R607" i="2"/>
  <c r="P607" i="2"/>
  <c r="BI603" i="2"/>
  <c r="BH603" i="2"/>
  <c r="BG603" i="2"/>
  <c r="BF603" i="2"/>
  <c r="T603" i="2"/>
  <c r="R603" i="2"/>
  <c r="P603" i="2"/>
  <c r="BI599" i="2"/>
  <c r="BH599" i="2"/>
  <c r="BG599" i="2"/>
  <c r="BF599" i="2"/>
  <c r="T599" i="2"/>
  <c r="R599" i="2"/>
  <c r="P599" i="2"/>
  <c r="BI595" i="2"/>
  <c r="BH595" i="2"/>
  <c r="BG595" i="2"/>
  <c r="BF595" i="2"/>
  <c r="T595" i="2"/>
  <c r="R595" i="2"/>
  <c r="P595" i="2"/>
  <c r="BI586" i="2"/>
  <c r="BH586" i="2"/>
  <c r="BG586" i="2"/>
  <c r="BF586" i="2"/>
  <c r="T586" i="2"/>
  <c r="R586" i="2"/>
  <c r="P586" i="2"/>
  <c r="BI578" i="2"/>
  <c r="BH578" i="2"/>
  <c r="BG578" i="2"/>
  <c r="BF578" i="2"/>
  <c r="T578" i="2"/>
  <c r="R578" i="2"/>
  <c r="P578" i="2"/>
  <c r="BI574" i="2"/>
  <c r="BH574" i="2"/>
  <c r="BG574" i="2"/>
  <c r="BF574" i="2"/>
  <c r="T574" i="2"/>
  <c r="R574" i="2"/>
  <c r="P574" i="2"/>
  <c r="BI565" i="2"/>
  <c r="BH565" i="2"/>
  <c r="BG565" i="2"/>
  <c r="BF565" i="2"/>
  <c r="T565" i="2"/>
  <c r="R565" i="2"/>
  <c r="P565" i="2"/>
  <c r="BI554" i="2"/>
  <c r="BH554" i="2"/>
  <c r="BG554" i="2"/>
  <c r="BF554" i="2"/>
  <c r="T554" i="2"/>
  <c r="R554" i="2"/>
  <c r="P554" i="2"/>
  <c r="BI536" i="2"/>
  <c r="BH536" i="2"/>
  <c r="BG536" i="2"/>
  <c r="BF536" i="2"/>
  <c r="T536" i="2"/>
  <c r="R536" i="2"/>
  <c r="P536" i="2"/>
  <c r="BI506" i="2"/>
  <c r="BH506" i="2"/>
  <c r="BG506" i="2"/>
  <c r="BF506" i="2"/>
  <c r="T506" i="2"/>
  <c r="R506" i="2"/>
  <c r="P506" i="2"/>
  <c r="BI502" i="2"/>
  <c r="BH502" i="2"/>
  <c r="BG502" i="2"/>
  <c r="BF502" i="2"/>
  <c r="T502" i="2"/>
  <c r="R502" i="2"/>
  <c r="P502" i="2"/>
  <c r="BI498" i="2"/>
  <c r="BH498" i="2"/>
  <c r="BG498" i="2"/>
  <c r="BF498" i="2"/>
  <c r="T498" i="2"/>
  <c r="R498" i="2"/>
  <c r="P498" i="2"/>
  <c r="BI488" i="2"/>
  <c r="BH488" i="2"/>
  <c r="BG488" i="2"/>
  <c r="BF488" i="2"/>
  <c r="T488" i="2"/>
  <c r="R488" i="2"/>
  <c r="P488" i="2"/>
  <c r="BI481" i="2"/>
  <c r="BH481" i="2"/>
  <c r="BG481" i="2"/>
  <c r="BF481" i="2"/>
  <c r="T481" i="2"/>
  <c r="R481" i="2"/>
  <c r="P481" i="2"/>
  <c r="BI476" i="2"/>
  <c r="BH476" i="2"/>
  <c r="BG476" i="2"/>
  <c r="BF476" i="2"/>
  <c r="T476" i="2"/>
  <c r="R476" i="2"/>
  <c r="P476" i="2"/>
  <c r="BI469" i="2"/>
  <c r="BH469" i="2"/>
  <c r="BG469" i="2"/>
  <c r="BF469" i="2"/>
  <c r="T469" i="2"/>
  <c r="R469" i="2"/>
  <c r="P469" i="2"/>
  <c r="BI460" i="2"/>
  <c r="BH460" i="2"/>
  <c r="BG460" i="2"/>
  <c r="BF460" i="2"/>
  <c r="T460" i="2"/>
  <c r="R460" i="2"/>
  <c r="P460" i="2"/>
  <c r="BI446" i="2"/>
  <c r="BH446" i="2"/>
  <c r="BG446" i="2"/>
  <c r="BF446" i="2"/>
  <c r="T446" i="2"/>
  <c r="R446" i="2"/>
  <c r="P446" i="2"/>
  <c r="BI442" i="2"/>
  <c r="BH442" i="2"/>
  <c r="BG442" i="2"/>
  <c r="BF442" i="2"/>
  <c r="T442" i="2"/>
  <c r="R442" i="2"/>
  <c r="P442" i="2"/>
  <c r="BI429" i="2"/>
  <c r="BH429" i="2"/>
  <c r="BG429" i="2"/>
  <c r="BF429" i="2"/>
  <c r="T429" i="2"/>
  <c r="R429" i="2"/>
  <c r="P429" i="2"/>
  <c r="BI406" i="2"/>
  <c r="BH406" i="2"/>
  <c r="BG406" i="2"/>
  <c r="BF406" i="2"/>
  <c r="T406" i="2"/>
  <c r="R406" i="2"/>
  <c r="P406" i="2"/>
  <c r="BI397" i="2"/>
  <c r="BH397" i="2"/>
  <c r="BG397" i="2"/>
  <c r="BF397" i="2"/>
  <c r="T397" i="2"/>
  <c r="R397" i="2"/>
  <c r="P397" i="2"/>
  <c r="BI388" i="2"/>
  <c r="BH388" i="2"/>
  <c r="BG388" i="2"/>
  <c r="BF388" i="2"/>
  <c r="T388" i="2"/>
  <c r="R388" i="2"/>
  <c r="P388" i="2"/>
  <c r="BI381" i="2"/>
  <c r="BH381" i="2"/>
  <c r="BG381" i="2"/>
  <c r="BF381" i="2"/>
  <c r="T381" i="2"/>
  <c r="R381" i="2"/>
  <c r="P381" i="2"/>
  <c r="BI374" i="2"/>
  <c r="BH374" i="2"/>
  <c r="BG374" i="2"/>
  <c r="BF374" i="2"/>
  <c r="T374" i="2"/>
  <c r="R374" i="2"/>
  <c r="P374" i="2"/>
  <c r="BI367" i="2"/>
  <c r="BH367" i="2"/>
  <c r="BG367" i="2"/>
  <c r="BF367" i="2"/>
  <c r="T367" i="2"/>
  <c r="R367" i="2"/>
  <c r="P367" i="2"/>
  <c r="BI362" i="2"/>
  <c r="BH362" i="2"/>
  <c r="BG362" i="2"/>
  <c r="BF362" i="2"/>
  <c r="T362" i="2"/>
  <c r="R362" i="2"/>
  <c r="P362" i="2"/>
  <c r="BI355" i="2"/>
  <c r="BH355" i="2"/>
  <c r="BG355" i="2"/>
  <c r="BF355" i="2"/>
  <c r="T355" i="2"/>
  <c r="R355" i="2"/>
  <c r="P355" i="2"/>
  <c r="BI348" i="2"/>
  <c r="BH348" i="2"/>
  <c r="BG348" i="2"/>
  <c r="BF348" i="2"/>
  <c r="T348" i="2"/>
  <c r="R348" i="2"/>
  <c r="P348" i="2"/>
  <c r="BI341" i="2"/>
  <c r="BH341" i="2"/>
  <c r="BG341" i="2"/>
  <c r="BF341" i="2"/>
  <c r="T341" i="2"/>
  <c r="R341" i="2"/>
  <c r="P341" i="2"/>
  <c r="BI334" i="2"/>
  <c r="BH334" i="2"/>
  <c r="BG334" i="2"/>
  <c r="BF334" i="2"/>
  <c r="T334" i="2"/>
  <c r="R334" i="2"/>
  <c r="P334" i="2"/>
  <c r="BI327" i="2"/>
  <c r="BH327" i="2"/>
  <c r="BG327" i="2"/>
  <c r="BF327" i="2"/>
  <c r="T327" i="2"/>
  <c r="R327" i="2"/>
  <c r="P327" i="2"/>
  <c r="BI322" i="2"/>
  <c r="BH322" i="2"/>
  <c r="BG322" i="2"/>
  <c r="BF322" i="2"/>
  <c r="T322" i="2"/>
  <c r="R322" i="2"/>
  <c r="P322" i="2"/>
  <c r="BI308" i="2"/>
  <c r="BH308" i="2"/>
  <c r="BG308" i="2"/>
  <c r="BF308" i="2"/>
  <c r="T308" i="2"/>
  <c r="R308" i="2"/>
  <c r="P308" i="2"/>
  <c r="BI294" i="2"/>
  <c r="BH294" i="2"/>
  <c r="BG294" i="2"/>
  <c r="BF294" i="2"/>
  <c r="T294" i="2"/>
  <c r="R294" i="2"/>
  <c r="P294" i="2"/>
  <c r="BI273" i="2"/>
  <c r="BH273" i="2"/>
  <c r="BG273" i="2"/>
  <c r="BF273" i="2"/>
  <c r="T273" i="2"/>
  <c r="R273" i="2"/>
  <c r="P273" i="2"/>
  <c r="BI258" i="2"/>
  <c r="BH258" i="2"/>
  <c r="BG258" i="2"/>
  <c r="BF258" i="2"/>
  <c r="T258" i="2"/>
  <c r="R258" i="2"/>
  <c r="P258" i="2"/>
  <c r="BI243" i="2"/>
  <c r="BH243" i="2"/>
  <c r="BG243" i="2"/>
  <c r="BF243" i="2"/>
  <c r="T243" i="2"/>
  <c r="R243" i="2"/>
  <c r="P243" i="2"/>
  <c r="BI239" i="2"/>
  <c r="BH239" i="2"/>
  <c r="BG239" i="2"/>
  <c r="BF239" i="2"/>
  <c r="T239" i="2"/>
  <c r="R239" i="2"/>
  <c r="P239" i="2"/>
  <c r="BI235" i="2"/>
  <c r="BH235" i="2"/>
  <c r="BG235" i="2"/>
  <c r="BF235" i="2"/>
  <c r="T235" i="2"/>
  <c r="R235" i="2"/>
  <c r="P235" i="2"/>
  <c r="BI231" i="2"/>
  <c r="BH231" i="2"/>
  <c r="BG231" i="2"/>
  <c r="BF231" i="2"/>
  <c r="T231" i="2"/>
  <c r="R231" i="2"/>
  <c r="P231" i="2"/>
  <c r="BI227" i="2"/>
  <c r="BH227" i="2"/>
  <c r="BG227" i="2"/>
  <c r="BF227" i="2"/>
  <c r="T227" i="2"/>
  <c r="R227" i="2"/>
  <c r="P227" i="2"/>
  <c r="BI223" i="2"/>
  <c r="BH223" i="2"/>
  <c r="BG223" i="2"/>
  <c r="BF223" i="2"/>
  <c r="T223" i="2"/>
  <c r="R223" i="2"/>
  <c r="P223" i="2"/>
  <c r="BI219" i="2"/>
  <c r="BH219" i="2"/>
  <c r="BG219" i="2"/>
  <c r="BF219" i="2"/>
  <c r="T219" i="2"/>
  <c r="R219" i="2"/>
  <c r="P219" i="2"/>
  <c r="BI215" i="2"/>
  <c r="BH215" i="2"/>
  <c r="BG215" i="2"/>
  <c r="BF215" i="2"/>
  <c r="T215" i="2"/>
  <c r="R215" i="2"/>
  <c r="P215" i="2"/>
  <c r="BI211" i="2"/>
  <c r="BH211" i="2"/>
  <c r="BG211" i="2"/>
  <c r="BF211" i="2"/>
  <c r="T211" i="2"/>
  <c r="R211" i="2"/>
  <c r="P211" i="2"/>
  <c r="BI207" i="2"/>
  <c r="BH207" i="2"/>
  <c r="BG207" i="2"/>
  <c r="BF207" i="2"/>
  <c r="T207" i="2"/>
  <c r="R207" i="2"/>
  <c r="P207" i="2"/>
  <c r="BI203" i="2"/>
  <c r="BH203" i="2"/>
  <c r="BG203" i="2"/>
  <c r="BF203" i="2"/>
  <c r="T203" i="2"/>
  <c r="R203" i="2"/>
  <c r="P203" i="2"/>
  <c r="BI199" i="2"/>
  <c r="BH199" i="2"/>
  <c r="BG199" i="2"/>
  <c r="BF199" i="2"/>
  <c r="T199" i="2"/>
  <c r="R199" i="2"/>
  <c r="P199" i="2"/>
  <c r="BI195" i="2"/>
  <c r="BH195" i="2"/>
  <c r="BG195" i="2"/>
  <c r="BF195" i="2"/>
  <c r="T195" i="2"/>
  <c r="R195" i="2"/>
  <c r="P195" i="2"/>
  <c r="BI191" i="2"/>
  <c r="BH191" i="2"/>
  <c r="BG191" i="2"/>
  <c r="BF191" i="2"/>
  <c r="T191" i="2"/>
  <c r="R191" i="2"/>
  <c r="P191" i="2"/>
  <c r="BI187" i="2"/>
  <c r="BH187" i="2"/>
  <c r="BG187" i="2"/>
  <c r="BF187" i="2"/>
  <c r="T187" i="2"/>
  <c r="R187" i="2"/>
  <c r="P187" i="2"/>
  <c r="BI183" i="2"/>
  <c r="BH183" i="2"/>
  <c r="BG183" i="2"/>
  <c r="BF183" i="2"/>
  <c r="T183" i="2"/>
  <c r="R183" i="2"/>
  <c r="P183" i="2"/>
  <c r="BI179" i="2"/>
  <c r="BH179" i="2"/>
  <c r="BG179" i="2"/>
  <c r="BF179" i="2"/>
  <c r="T179" i="2"/>
  <c r="R179" i="2"/>
  <c r="P179" i="2"/>
  <c r="BI175" i="2"/>
  <c r="BH175" i="2"/>
  <c r="BG175" i="2"/>
  <c r="BF175" i="2"/>
  <c r="T175" i="2"/>
  <c r="R175" i="2"/>
  <c r="P175" i="2"/>
  <c r="BI171" i="2"/>
  <c r="BH171" i="2"/>
  <c r="BG171" i="2"/>
  <c r="BF171" i="2"/>
  <c r="T171" i="2"/>
  <c r="R171" i="2"/>
  <c r="P171" i="2"/>
  <c r="BI155" i="2"/>
  <c r="BH155" i="2"/>
  <c r="BG155" i="2"/>
  <c r="BF155" i="2"/>
  <c r="T155" i="2"/>
  <c r="R155" i="2"/>
  <c r="P155" i="2"/>
  <c r="BI143" i="2"/>
  <c r="BH143" i="2"/>
  <c r="BG143" i="2"/>
  <c r="BF143" i="2"/>
  <c r="T143" i="2"/>
  <c r="R143" i="2"/>
  <c r="P143" i="2"/>
  <c r="BI128" i="2"/>
  <c r="BH128" i="2"/>
  <c r="BG128" i="2"/>
  <c r="BF128" i="2"/>
  <c r="T128" i="2"/>
  <c r="R128" i="2"/>
  <c r="P128" i="2"/>
  <c r="BI123" i="2"/>
  <c r="BH123" i="2"/>
  <c r="BG123" i="2"/>
  <c r="BF123" i="2"/>
  <c r="T123" i="2"/>
  <c r="R123" i="2"/>
  <c r="P123" i="2"/>
  <c r="J118" i="2"/>
  <c r="F117" i="2"/>
  <c r="F115" i="2"/>
  <c r="E113" i="2"/>
  <c r="J92" i="2"/>
  <c r="F91" i="2"/>
  <c r="F89" i="2"/>
  <c r="E87" i="2"/>
  <c r="J21" i="2"/>
  <c r="E21" i="2"/>
  <c r="J117" i="2"/>
  <c r="J20" i="2"/>
  <c r="J18" i="2"/>
  <c r="E18" i="2"/>
  <c r="F92" i="2"/>
  <c r="J17" i="2"/>
  <c r="J12" i="2"/>
  <c r="J115" i="2"/>
  <c r="E7" i="2"/>
  <c r="E85" i="2" s="1"/>
  <c r="L90" i="1"/>
  <c r="AM90" i="1"/>
  <c r="AM89" i="1"/>
  <c r="L89" i="1"/>
  <c r="AM87" i="1"/>
  <c r="L87" i="1"/>
  <c r="L85" i="1"/>
  <c r="L84" i="1"/>
  <c r="J131" i="5"/>
  <c r="BK127" i="5"/>
  <c r="J123" i="5"/>
  <c r="J119" i="5"/>
  <c r="J128" i="4"/>
  <c r="BK225" i="3"/>
  <c r="BK212" i="3"/>
  <c r="BK205" i="3"/>
  <c r="J200" i="3"/>
  <c r="BK195" i="3"/>
  <c r="J182" i="3"/>
  <c r="J175" i="3"/>
  <c r="BK162" i="3"/>
  <c r="J157" i="3"/>
  <c r="BK152" i="3"/>
  <c r="J145" i="3"/>
  <c r="J138" i="3"/>
  <c r="J122" i="3"/>
  <c r="J982" i="2"/>
  <c r="J977" i="2"/>
  <c r="J968" i="2"/>
  <c r="J953" i="2"/>
  <c r="BK947" i="2"/>
  <c r="J942" i="2"/>
  <c r="BK933" i="2"/>
  <c r="BK929" i="2"/>
  <c r="BK925" i="2"/>
  <c r="BK921" i="2"/>
  <c r="J903" i="2"/>
  <c r="BK899" i="2"/>
  <c r="J884" i="2"/>
  <c r="BK850" i="2"/>
  <c r="J838" i="2"/>
  <c r="J831" i="2"/>
  <c r="J826" i="2"/>
  <c r="BK800" i="2"/>
  <c r="J779" i="2"/>
  <c r="J766" i="2"/>
  <c r="BK730" i="2"/>
  <c r="J725" i="2"/>
  <c r="BK708" i="2"/>
  <c r="BK704" i="2"/>
  <c r="J696" i="2"/>
  <c r="J692" i="2"/>
  <c r="J672" i="2"/>
  <c r="J642" i="2"/>
  <c r="J638" i="2"/>
  <c r="J629" i="2"/>
  <c r="J620" i="2"/>
  <c r="BK607" i="2"/>
  <c r="BK599" i="2"/>
  <c r="BK586" i="2"/>
  <c r="BK578" i="2"/>
  <c r="J574" i="2"/>
  <c r="BK554" i="2"/>
  <c r="BK536" i="2"/>
  <c r="BK506" i="2"/>
  <c r="J498" i="2"/>
  <c r="J488" i="2"/>
  <c r="BK481" i="2"/>
  <c r="J476" i="2"/>
  <c r="BK469" i="2"/>
  <c r="BK460" i="2"/>
  <c r="BK442" i="2"/>
  <c r="J429" i="2"/>
  <c r="BK388" i="2"/>
  <c r="BK381" i="2"/>
  <c r="BK374" i="2"/>
  <c r="J367" i="2"/>
  <c r="J362" i="2"/>
  <c r="J348" i="2"/>
  <c r="J341" i="2"/>
  <c r="BK334" i="2"/>
  <c r="J327" i="2"/>
  <c r="J322" i="2"/>
  <c r="BK294" i="2"/>
  <c r="BK239" i="2"/>
  <c r="BK235" i="2"/>
  <c r="BK231" i="2"/>
  <c r="J227" i="2"/>
  <c r="J223" i="2"/>
  <c r="J219" i="2"/>
  <c r="BK215" i="2"/>
  <c r="J211" i="2"/>
  <c r="BK207" i="2"/>
  <c r="J203" i="2"/>
  <c r="BK199" i="2"/>
  <c r="BK195" i="2"/>
  <c r="BK187" i="2"/>
  <c r="BK143" i="2"/>
  <c r="AS94" i="1"/>
  <c r="BK143" i="5"/>
  <c r="J143" i="5"/>
  <c r="BK137" i="5"/>
  <c r="J137" i="5"/>
  <c r="BK131" i="5"/>
  <c r="J127" i="5"/>
  <c r="BK123" i="5"/>
  <c r="BK119" i="5"/>
  <c r="BK119" i="4"/>
  <c r="J225" i="3"/>
  <c r="J217" i="3"/>
  <c r="J212" i="3"/>
  <c r="J195" i="3"/>
  <c r="J187" i="3"/>
  <c r="BK175" i="3"/>
  <c r="J168" i="3"/>
  <c r="J152" i="3"/>
  <c r="BK145" i="3"/>
  <c r="BK138" i="3"/>
  <c r="BK129" i="3"/>
  <c r="BK122" i="3"/>
  <c r="BK1028" i="2"/>
  <c r="J1024" i="2"/>
  <c r="BK1017" i="2"/>
  <c r="BK1012" i="2"/>
  <c r="J1007" i="2"/>
  <c r="J1002" i="2"/>
  <c r="J997" i="2"/>
  <c r="BK992" i="2"/>
  <c r="J987" i="2"/>
  <c r="BK977" i="2"/>
  <c r="J947" i="2"/>
  <c r="BK942" i="2"/>
  <c r="BK937" i="2"/>
  <c r="J929" i="2"/>
  <c r="J921" i="2"/>
  <c r="BK916" i="2"/>
  <c r="BK912" i="2"/>
  <c r="J908" i="2"/>
  <c r="BK903" i="2"/>
  <c r="J899" i="2"/>
  <c r="BK869" i="2"/>
  <c r="BK864" i="2"/>
  <c r="J850" i="2"/>
  <c r="BK843" i="2"/>
  <c r="BK831" i="2"/>
  <c r="J817" i="2"/>
  <c r="J800" i="2"/>
  <c r="J749" i="2"/>
  <c r="J730" i="2"/>
  <c r="J716" i="2"/>
  <c r="J708" i="2"/>
  <c r="BK696" i="2"/>
  <c r="BK677" i="2"/>
  <c r="BK672" i="2"/>
  <c r="BK657" i="2"/>
  <c r="BK638" i="2"/>
  <c r="BK629" i="2"/>
  <c r="BK620" i="2"/>
  <c r="J611" i="2"/>
  <c r="BK603" i="2"/>
  <c r="BK595" i="2"/>
  <c r="J586" i="2"/>
  <c r="BK574" i="2"/>
  <c r="BK565" i="2"/>
  <c r="J554" i="2"/>
  <c r="J536" i="2"/>
  <c r="J506" i="2"/>
  <c r="J502" i="2"/>
  <c r="BK498" i="2"/>
  <c r="J481" i="2"/>
  <c r="BK476" i="2"/>
  <c r="J460" i="2"/>
  <c r="BK446" i="2"/>
  <c r="BK429" i="2"/>
  <c r="BK406" i="2"/>
  <c r="J397" i="2"/>
  <c r="J381" i="2"/>
  <c r="BK362" i="2"/>
  <c r="BK355" i="2"/>
  <c r="BK341" i="2"/>
  <c r="J334" i="2"/>
  <c r="BK327" i="2"/>
  <c r="BK322" i="2"/>
  <c r="J308" i="2"/>
  <c r="J273" i="2"/>
  <c r="BK258" i="2"/>
  <c r="J243" i="2"/>
  <c r="J235" i="2"/>
  <c r="J231" i="2"/>
  <c r="BK223" i="2"/>
  <c r="BK211" i="2"/>
  <c r="BK203" i="2"/>
  <c r="J199" i="2"/>
  <c r="BK191" i="2"/>
  <c r="J183" i="2"/>
  <c r="BK179" i="2"/>
  <c r="J175" i="2"/>
  <c r="BK171" i="2"/>
  <c r="BK155" i="2"/>
  <c r="J143" i="2"/>
  <c r="J128" i="2"/>
  <c r="BK123" i="2"/>
  <c r="F37" i="5"/>
  <c r="BK128" i="4"/>
  <c r="J119" i="4"/>
  <c r="BK217" i="3"/>
  <c r="J205" i="3"/>
  <c r="BK200" i="3"/>
  <c r="BK187" i="3"/>
  <c r="BK182" i="3"/>
  <c r="BK168" i="3"/>
  <c r="J162" i="3"/>
  <c r="BK157" i="3"/>
  <c r="J129" i="3"/>
  <c r="J1028" i="2"/>
  <c r="BK1024" i="2"/>
  <c r="J1017" i="2"/>
  <c r="J1012" i="2"/>
  <c r="BK1007" i="2"/>
  <c r="BK1002" i="2"/>
  <c r="BK997" i="2"/>
  <c r="J992" i="2"/>
  <c r="BK987" i="2"/>
  <c r="BK982" i="2"/>
  <c r="BK968" i="2"/>
  <c r="BK953" i="2"/>
  <c r="J937" i="2"/>
  <c r="J933" i="2"/>
  <c r="J925" i="2"/>
  <c r="J916" i="2"/>
  <c r="J912" i="2"/>
  <c r="BK908" i="2"/>
  <c r="BK884" i="2"/>
  <c r="J869" i="2"/>
  <c r="J864" i="2"/>
  <c r="J843" i="2"/>
  <c r="BK838" i="2"/>
  <c r="BK826" i="2"/>
  <c r="BK817" i="2"/>
  <c r="BK779" i="2"/>
  <c r="BK766" i="2"/>
  <c r="BK749" i="2"/>
  <c r="BK725" i="2"/>
  <c r="BK716" i="2"/>
  <c r="J704" i="2"/>
  <c r="BK692" i="2"/>
  <c r="J677" i="2"/>
  <c r="J657" i="2"/>
  <c r="BK642" i="2"/>
  <c r="BK611" i="2"/>
  <c r="J607" i="2"/>
  <c r="J603" i="2"/>
  <c r="J599" i="2"/>
  <c r="J595" i="2"/>
  <c r="J578" i="2"/>
  <c r="J565" i="2"/>
  <c r="BK502" i="2"/>
  <c r="BK488" i="2"/>
  <c r="J469" i="2"/>
  <c r="J446" i="2"/>
  <c r="J442" i="2"/>
  <c r="J406" i="2"/>
  <c r="BK397" i="2"/>
  <c r="J388" i="2"/>
  <c r="J374" i="2"/>
  <c r="BK367" i="2"/>
  <c r="J355" i="2"/>
  <c r="BK348" i="2"/>
  <c r="BK308" i="2"/>
  <c r="J294" i="2"/>
  <c r="BK273" i="2"/>
  <c r="J258" i="2"/>
  <c r="BK243" i="2"/>
  <c r="J239" i="2"/>
  <c r="BK227" i="2"/>
  <c r="BK219" i="2"/>
  <c r="J215" i="2"/>
  <c r="J207" i="2"/>
  <c r="J195" i="2"/>
  <c r="J191" i="2"/>
  <c r="J187" i="2"/>
  <c r="BK183" i="2"/>
  <c r="J179" i="2"/>
  <c r="BK175" i="2"/>
  <c r="J171" i="2"/>
  <c r="J155" i="2"/>
  <c r="BK128" i="2"/>
  <c r="J123" i="2"/>
  <c r="F35" i="4"/>
  <c r="BB97" i="1" s="1"/>
  <c r="F37" i="4"/>
  <c r="BD97" i="1" s="1"/>
  <c r="J34" i="4"/>
  <c r="AW97" i="1" s="1"/>
  <c r="BK170" i="2" l="1"/>
  <c r="J170" i="2" s="1"/>
  <c r="J98" i="2" s="1"/>
  <c r="R170" i="2"/>
  <c r="R497" i="2"/>
  <c r="P920" i="2"/>
  <c r="T920" i="2"/>
  <c r="P952" i="2"/>
  <c r="R137" i="3"/>
  <c r="P167" i="3"/>
  <c r="BK194" i="3"/>
  <c r="J194" i="3" s="1"/>
  <c r="J100" i="3" s="1"/>
  <c r="P194" i="3"/>
  <c r="BK122" i="2"/>
  <c r="P122" i="2"/>
  <c r="R122" i="2"/>
  <c r="T122" i="2"/>
  <c r="T170" i="2"/>
  <c r="P497" i="2"/>
  <c r="BK920" i="2"/>
  <c r="J920" i="2"/>
  <c r="J100" i="2"/>
  <c r="R920" i="2"/>
  <c r="T952" i="2"/>
  <c r="P137" i="3"/>
  <c r="P121" i="3"/>
  <c r="AU96" i="1" s="1"/>
  <c r="BK167" i="3"/>
  <c r="J167" i="3"/>
  <c r="J99" i="3"/>
  <c r="R167" i="3"/>
  <c r="R121" i="3" s="1"/>
  <c r="T194" i="3"/>
  <c r="R118" i="5"/>
  <c r="R117" i="5"/>
  <c r="P170" i="2"/>
  <c r="BK497" i="2"/>
  <c r="J497" i="2" s="1"/>
  <c r="J99" i="2" s="1"/>
  <c r="T497" i="2"/>
  <c r="BK952" i="2"/>
  <c r="J952" i="2" s="1"/>
  <c r="J101" i="2" s="1"/>
  <c r="R952" i="2"/>
  <c r="BK137" i="3"/>
  <c r="J137" i="3" s="1"/>
  <c r="J98" i="3" s="1"/>
  <c r="T137" i="3"/>
  <c r="T121" i="3" s="1"/>
  <c r="T167" i="3"/>
  <c r="R194" i="3"/>
  <c r="BK118" i="5"/>
  <c r="J118" i="5" s="1"/>
  <c r="J97" i="5" s="1"/>
  <c r="P118" i="5"/>
  <c r="P117" i="5" s="1"/>
  <c r="AU98" i="1" s="1"/>
  <c r="T118" i="5"/>
  <c r="T117" i="5"/>
  <c r="J89" i="2"/>
  <c r="J91" i="2"/>
  <c r="E111" i="2"/>
  <c r="F118" i="2"/>
  <c r="BE175" i="2"/>
  <c r="BE187" i="2"/>
  <c r="BE199" i="2"/>
  <c r="BE203" i="2"/>
  <c r="BE215" i="2"/>
  <c r="BE227" i="2"/>
  <c r="BE235" i="2"/>
  <c r="BE273" i="2"/>
  <c r="BE327" i="2"/>
  <c r="BE362" i="2"/>
  <c r="BE381" i="2"/>
  <c r="BE481" i="2"/>
  <c r="BE599" i="2"/>
  <c r="BE607" i="2"/>
  <c r="BE638" i="2"/>
  <c r="BE672" i="2"/>
  <c r="BE677" i="2"/>
  <c r="BE696" i="2"/>
  <c r="BE716" i="2"/>
  <c r="BE779" i="2"/>
  <c r="BE817" i="2"/>
  <c r="BE831" i="2"/>
  <c r="BE869" i="2"/>
  <c r="BE903" i="2"/>
  <c r="BE916" i="2"/>
  <c r="BE921" i="2"/>
  <c r="BE929" i="2"/>
  <c r="BE937" i="2"/>
  <c r="BE947" i="2"/>
  <c r="BE953" i="2"/>
  <c r="BE982" i="2"/>
  <c r="BE992" i="2"/>
  <c r="BE1002" i="2"/>
  <c r="BE1007" i="2"/>
  <c r="BE1024" i="2"/>
  <c r="BE1028" i="2"/>
  <c r="J89" i="3"/>
  <c r="F92" i="3"/>
  <c r="E111" i="3"/>
  <c r="BE138" i="3"/>
  <c r="BE152" i="3"/>
  <c r="BE175" i="3"/>
  <c r="BE205" i="3"/>
  <c r="BK121" i="3"/>
  <c r="J121" i="3" s="1"/>
  <c r="J96" i="3" s="1"/>
  <c r="BK224" i="3"/>
  <c r="J224" i="3"/>
  <c r="J101" i="3" s="1"/>
  <c r="E85" i="4"/>
  <c r="J111" i="4"/>
  <c r="F114" i="4"/>
  <c r="BE119" i="4"/>
  <c r="E107" i="5"/>
  <c r="BE128" i="2"/>
  <c r="BE195" i="2"/>
  <c r="BE207" i="2"/>
  <c r="BE211" i="2"/>
  <c r="BE219" i="2"/>
  <c r="BE239" i="2"/>
  <c r="BE322" i="2"/>
  <c r="BE334" i="2"/>
  <c r="BE341" i="2"/>
  <c r="BE348" i="2"/>
  <c r="BE355" i="2"/>
  <c r="BE367" i="2"/>
  <c r="BE388" i="2"/>
  <c r="BE442" i="2"/>
  <c r="BE469" i="2"/>
  <c r="BE506" i="2"/>
  <c r="BE554" i="2"/>
  <c r="BE565" i="2"/>
  <c r="BE586" i="2"/>
  <c r="BE611" i="2"/>
  <c r="BE620" i="2"/>
  <c r="BE629" i="2"/>
  <c r="BE642" i="2"/>
  <c r="BE692" i="2"/>
  <c r="BE708" i="2"/>
  <c r="BE730" i="2"/>
  <c r="BE766" i="2"/>
  <c r="BE800" i="2"/>
  <c r="BE826" i="2"/>
  <c r="BE838" i="2"/>
  <c r="BE850" i="2"/>
  <c r="BE899" i="2"/>
  <c r="BE912" i="2"/>
  <c r="BE933" i="2"/>
  <c r="BE968" i="2"/>
  <c r="BE987" i="2"/>
  <c r="BE997" i="2"/>
  <c r="BE1012" i="2"/>
  <c r="BE1017" i="2"/>
  <c r="J117" i="3"/>
  <c r="BE122" i="3"/>
  <c r="BE162" i="3"/>
  <c r="BE168" i="3"/>
  <c r="BE182" i="3"/>
  <c r="BE187" i="3"/>
  <c r="BE195" i="3"/>
  <c r="BE212" i="3"/>
  <c r="BE225" i="3"/>
  <c r="BE128" i="4"/>
  <c r="J91" i="5"/>
  <c r="F92" i="5"/>
  <c r="BE127" i="5"/>
  <c r="BE131" i="5"/>
  <c r="BE137" i="5"/>
  <c r="BE143" i="5"/>
  <c r="BE123" i="2"/>
  <c r="BE143" i="2"/>
  <c r="BE155" i="2"/>
  <c r="BE171" i="2"/>
  <c r="BE179" i="2"/>
  <c r="BE183" i="2"/>
  <c r="BE191" i="2"/>
  <c r="BE223" i="2"/>
  <c r="BE231" i="2"/>
  <c r="BE243" i="2"/>
  <c r="BE258" i="2"/>
  <c r="BE294" i="2"/>
  <c r="BE308" i="2"/>
  <c r="BE374" i="2"/>
  <c r="BE397" i="2"/>
  <c r="BE406" i="2"/>
  <c r="BE429" i="2"/>
  <c r="BE446" i="2"/>
  <c r="BE460" i="2"/>
  <c r="BE476" i="2"/>
  <c r="BE488" i="2"/>
  <c r="BE498" i="2"/>
  <c r="BE502" i="2"/>
  <c r="BE536" i="2"/>
  <c r="BE574" i="2"/>
  <c r="BE578" i="2"/>
  <c r="BE595" i="2"/>
  <c r="BE603" i="2"/>
  <c r="BE657" i="2"/>
  <c r="BE704" i="2"/>
  <c r="BE725" i="2"/>
  <c r="BE749" i="2"/>
  <c r="BE843" i="2"/>
  <c r="BE864" i="2"/>
  <c r="BE884" i="2"/>
  <c r="BE908" i="2"/>
  <c r="BE925" i="2"/>
  <c r="BE942" i="2"/>
  <c r="BE977" i="2"/>
  <c r="BE129" i="3"/>
  <c r="BE145" i="3"/>
  <c r="BE157" i="3"/>
  <c r="BE200" i="3"/>
  <c r="BE217" i="3"/>
  <c r="J91" i="4"/>
  <c r="BK118" i="4"/>
  <c r="J118" i="4"/>
  <c r="J97" i="4" s="1"/>
  <c r="J89" i="5"/>
  <c r="BE119" i="5"/>
  <c r="BE123" i="5"/>
  <c r="BD98" i="1"/>
  <c r="J34" i="3"/>
  <c r="AW96" i="1" s="1"/>
  <c r="F36" i="3"/>
  <c r="BC96" i="1" s="1"/>
  <c r="F34" i="2"/>
  <c r="BA95" i="1" s="1"/>
  <c r="F35" i="3"/>
  <c r="BB96" i="1" s="1"/>
  <c r="F34" i="5"/>
  <c r="BA98" i="1" s="1"/>
  <c r="F36" i="5"/>
  <c r="BC98" i="1" s="1"/>
  <c r="F37" i="2"/>
  <c r="BD95" i="1" s="1"/>
  <c r="F37" i="3"/>
  <c r="BD96" i="1" s="1"/>
  <c r="F34" i="4"/>
  <c r="BA97" i="1" s="1"/>
  <c r="F35" i="2"/>
  <c r="BB95" i="1" s="1"/>
  <c r="F36" i="2"/>
  <c r="BC95" i="1" s="1"/>
  <c r="F35" i="5"/>
  <c r="BB98" i="1" s="1"/>
  <c r="J34" i="2"/>
  <c r="AW95" i="1" s="1"/>
  <c r="F34" i="3"/>
  <c r="BA96" i="1" s="1"/>
  <c r="J34" i="5"/>
  <c r="AW98" i="1" s="1"/>
  <c r="F33" i="4"/>
  <c r="AZ97" i="1" s="1"/>
  <c r="T121" i="2" l="1"/>
  <c r="R121" i="2"/>
  <c r="P121" i="2"/>
  <c r="AU95" i="1"/>
  <c r="BK121" i="2"/>
  <c r="J121" i="2" s="1"/>
  <c r="J96" i="2" s="1"/>
  <c r="BK117" i="4"/>
  <c r="J117" i="4" s="1"/>
  <c r="J96" i="4" s="1"/>
  <c r="J122" i="2"/>
  <c r="J97" i="2"/>
  <c r="BK117" i="5"/>
  <c r="J117" i="5"/>
  <c r="J96" i="5"/>
  <c r="AU94" i="1"/>
  <c r="J30" i="3"/>
  <c r="AG96" i="1" s="1"/>
  <c r="J33" i="4"/>
  <c r="AV97" i="1"/>
  <c r="AT97" i="1" s="1"/>
  <c r="F33" i="3"/>
  <c r="AZ96" i="1"/>
  <c r="J33" i="5"/>
  <c r="AV98" i="1" s="1"/>
  <c r="AT98" i="1" s="1"/>
  <c r="F33" i="2"/>
  <c r="AZ95" i="1" s="1"/>
  <c r="J33" i="2"/>
  <c r="AV95" i="1" s="1"/>
  <c r="AT95" i="1" s="1"/>
  <c r="BB94" i="1"/>
  <c r="W31" i="1" s="1"/>
  <c r="BA94" i="1"/>
  <c r="W30" i="1" s="1"/>
  <c r="BD94" i="1"/>
  <c r="W33" i="1" s="1"/>
  <c r="F33" i="5"/>
  <c r="AZ98" i="1"/>
  <c r="BC94" i="1"/>
  <c r="W32" i="1" s="1"/>
  <c r="J33" i="3"/>
  <c r="AV96" i="1"/>
  <c r="AT96" i="1"/>
  <c r="J39" i="3" l="1"/>
  <c r="AN96" i="1"/>
  <c r="AZ94" i="1"/>
  <c r="W29" i="1" s="1"/>
  <c r="J30" i="5"/>
  <c r="AG98" i="1"/>
  <c r="AN98" i="1" s="1"/>
  <c r="AW94" i="1"/>
  <c r="AK30" i="1" s="1"/>
  <c r="AX94" i="1"/>
  <c r="AY94" i="1"/>
  <c r="J30" i="4"/>
  <c r="AG97" i="1" s="1"/>
  <c r="AN97" i="1" s="1"/>
  <c r="J30" i="2"/>
  <c r="AG95" i="1" s="1"/>
  <c r="AN95" i="1" s="1"/>
  <c r="J39" i="2" l="1"/>
  <c r="J39" i="5"/>
  <c r="J39" i="4"/>
  <c r="AV94" i="1"/>
  <c r="AK29" i="1" s="1"/>
  <c r="AG94" i="1"/>
  <c r="AK26" i="1"/>
  <c r="AK35" i="1" l="1"/>
  <c r="AT94" i="1"/>
  <c r="AN94" i="1" l="1"/>
</calcChain>
</file>

<file path=xl/sharedStrings.xml><?xml version="1.0" encoding="utf-8"?>
<sst xmlns="http://schemas.openxmlformats.org/spreadsheetml/2006/main" count="10618" uniqueCount="1086">
  <si>
    <t>Export Komplet</t>
  </si>
  <si>
    <t/>
  </si>
  <si>
    <t>2.0</t>
  </si>
  <si>
    <t>ZAMOK</t>
  </si>
  <si>
    <t>False</t>
  </si>
  <si>
    <t>{428f37a6-56fe-4e9d-ba2a-c01575c6a604}</t>
  </si>
  <si>
    <t>0,01</t>
  </si>
  <si>
    <t>21</t>
  </si>
  <si>
    <t>15</t>
  </si>
  <si>
    <t>REKAPITULACE STAVBY</t>
  </si>
  <si>
    <t>v ---  níže se nacházejí doplnkové a pomocné údaje k sestavám  --- v</t>
  </si>
  <si>
    <t>Návod na vyplnění</t>
  </si>
  <si>
    <t>0,001</t>
  </si>
  <si>
    <t>Kód:</t>
  </si>
  <si>
    <t>24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</si>
  <si>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</si>
  <si>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</si>
  <si>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Nymburk - Mladá Boleslav</t>
  </si>
  <si>
    <t>KSO:</t>
  </si>
  <si>
    <t>CC-CZ:</t>
  </si>
  <si>
    <t>Místo:</t>
  </si>
  <si>
    <t xml:space="preserve"> </t>
  </si>
  <si>
    <t>Datum:</t>
  </si>
  <si>
    <t>16. 2. 2021</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</si>
  <si>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</si>
  <si>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</si>
  <si>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</si>
  <si>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</si>
  <si>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</si>
  <si>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</si>
  <si>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</si>
  <si>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</si>
  <si>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</si>
  <si>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</si>
  <si>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</si>
  <si>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</si>
  <si>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</si>
  <si>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</si>
  <si>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</si>
  <si>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</si>
  <si>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</si>
  <si>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</si>
  <si>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</si>
  <si>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</si>
  <si>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</si>
  <si>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</si>
  <si>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</si>
  <si>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</si>
  <si>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</si>
  <si>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</si>
  <si>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</si>
  <si>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</si>
  <si>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</si>
  <si>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</si>
  <si>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</si>
  <si>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</si>
  <si>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</si>
  <si>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</si>
  <si>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</si>
  <si>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</si>
  <si>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</si>
  <si>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</si>
  <si>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</si>
  <si>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</si>
  <si>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</si>
  <si>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</si>
  <si>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</si>
  <si>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</si>
  <si>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</si>
  <si>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</si>
  <si>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</si>
  <si>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</si>
  <si>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</si>
  <si>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</si>
  <si>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</si>
  <si>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</si>
  <si>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</si>
  <si>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</si>
  <si>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</si>
  <si>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</si>
  <si>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</si>
  <si>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traťového úseku Veleliby - Mladá Boleslav</t>
  </si>
  <si>
    <t>STA</t>
  </si>
  <si>
    <t>1</t>
  </si>
  <si>
    <t>{b0c511a3-614c-4542-a6f9-2df2eb1b41ae}</t>
  </si>
  <si>
    <t>2</t>
  </si>
  <si>
    <t>SO 02</t>
  </si>
  <si>
    <t>Betonový čekárenský přístřešek - Voděrady, Nepřevázka</t>
  </si>
  <si>
    <t>{b46df3f8-a9c8-4443-a88e-9afa04473022}</t>
  </si>
  <si>
    <t>SO 03</t>
  </si>
  <si>
    <t>Přeprava mechanizace</t>
  </si>
  <si>
    <t>{f95ba4f0-a982-4255-984d-f7ab357af351}</t>
  </si>
  <si>
    <t>SO 04</t>
  </si>
  <si>
    <t>VON</t>
  </si>
  <si>
    <t>{561986a3-884d-4c2c-b17a-90f29180b40d}</t>
  </si>
  <si>
    <t>KRYCÍ LIST SOUPISU PRACÍ</t>
  </si>
  <si>
    <t>Objekt:</t>
  </si>
  <si>
    <t>SO 01 - Oprava traťového úseku Veleliby - Mladá Boleslav</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</si>
  <si>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</si>
  <si>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</si>
  <si>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</si>
  <si>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</si>
  <si>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</si>
  <si>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</si>
  <si>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</si>
  <si>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</si>
  <si>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</si>
  <si>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</si>
  <si>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</si>
  <si>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</si>
  <si>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</si>
  <si>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</si>
  <si>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</si>
  <si>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</si>
  <si>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</si>
  <si>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</si>
  <si>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</si>
  <si>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</si>
  <si>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</si>
  <si>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</si>
  <si>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</si>
  <si>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</si>
  <si>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</si>
  <si>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</si>
  <si>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</si>
  <si>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5956213040</t>
  </si>
  <si>
    <t>Pražec betonový příčný vystrojený  užitý SB6</t>
  </si>
  <si>
    <t>kus</t>
  </si>
  <si>
    <t>Sborník UOŽI 01 2021</t>
  </si>
  <si>
    <t>128</t>
  </si>
  <si>
    <t>-1562709069</t>
  </si>
  <si>
    <t>PP</t>
  </si>
  <si>
    <t>VV</t>
  </si>
  <si>
    <t>39</t>
  </si>
  <si>
    <t>Součet</t>
  </si>
  <si>
    <t>4</t>
  </si>
  <si>
    <t>neoceňovat dodá TO</t>
  </si>
  <si>
    <t>5957104025</t>
  </si>
  <si>
    <t>Kolejnicové pásy třídy R260 tv. 49 E1 délky 75 metrů</t>
  </si>
  <si>
    <t>-759313062</t>
  </si>
  <si>
    <t>(6399-4180)/75*2</t>
  </si>
  <si>
    <t>0,827</t>
  </si>
  <si>
    <t>(11209-7313)/75*2</t>
  </si>
  <si>
    <t>0,107</t>
  </si>
  <si>
    <t>(16400-12333)/75*2</t>
  </si>
  <si>
    <t>1,547</t>
  </si>
  <si>
    <t>(20975-17460)/75*2</t>
  </si>
  <si>
    <t>0,267</t>
  </si>
  <si>
    <t>(24775-21925)/75*2</t>
  </si>
  <si>
    <t>(29020-25650)/75*2</t>
  </si>
  <si>
    <t>0,133</t>
  </si>
  <si>
    <t>3</t>
  </si>
  <si>
    <t>5957134010</t>
  </si>
  <si>
    <t>Lepený izolovaný styk tv. S49 s tepelně zpracovanou hlavou délky 3,60 m</t>
  </si>
  <si>
    <t>-1381413479</t>
  </si>
  <si>
    <t>v km 3,635</t>
  </si>
  <si>
    <t>v km 4,200</t>
  </si>
  <si>
    <t>v km 4,750</t>
  </si>
  <si>
    <t>v km 4,770</t>
  </si>
  <si>
    <t>5958158005</t>
  </si>
  <si>
    <t>Podložka pryžová pod patu kolejnice S49  183/126/6</t>
  </si>
  <si>
    <t>8</t>
  </si>
  <si>
    <t>-789318964</t>
  </si>
  <si>
    <t>(11,209-7,313)*1840*2</t>
  </si>
  <si>
    <t>0,72</t>
  </si>
  <si>
    <t>(13,500-12,333)*1840*2</t>
  </si>
  <si>
    <t>1,440</t>
  </si>
  <si>
    <t>(20,975-17,460)*1840*2</t>
  </si>
  <si>
    <t>0,800</t>
  </si>
  <si>
    <t>(24,775-21,925)*1840*2</t>
  </si>
  <si>
    <t>(29,020-25,650)*1640*2</t>
  </si>
  <si>
    <t>0,400</t>
  </si>
  <si>
    <t>přejezdy</t>
  </si>
  <si>
    <t>-(11+22+11+17+24)*2</t>
  </si>
  <si>
    <t>Materiál</t>
  </si>
  <si>
    <t>5</t>
  </si>
  <si>
    <t>7592701220</t>
  </si>
  <si>
    <t>Upozorňovadla, značky Návěsti označující místo na trati Návěst Vlak se blíží sam.p 1šikmý pruh (HM0404129990594)</t>
  </si>
  <si>
    <t>-1287083479</t>
  </si>
  <si>
    <t>12</t>
  </si>
  <si>
    <t>6</t>
  </si>
  <si>
    <t>7592701225</t>
  </si>
  <si>
    <t>Upozorňovadla, značky Návěsti označující místo na trati Návěst Vlak se blíží sam.p 2šikmé pruhy (HM0404129990595)</t>
  </si>
  <si>
    <t>-760653391</t>
  </si>
  <si>
    <t>7</t>
  </si>
  <si>
    <t>7592701230</t>
  </si>
  <si>
    <t>Upozorňovadla, značky Návěsti označující místo na trati Návěst Vlak se blíží sam.p 3šikmé pruhy (HM0404129990596)</t>
  </si>
  <si>
    <t>-1761506116</t>
  </si>
  <si>
    <t>7592701235</t>
  </si>
  <si>
    <t>Upozorňovadla, značky Návěsti označující místo na trati Návěst Vlak se blíží sam.p 4šikmé pruhy (HM0404129990597)</t>
  </si>
  <si>
    <t>-1792902118</t>
  </si>
  <si>
    <t>9</t>
  </si>
  <si>
    <t>7592701260</t>
  </si>
  <si>
    <t>Upozorňovadla, značky Návěsti označující místo na trati Návěst Vlak se blíží k hl.náv. 1 trojúhelník 1600x400 - štít (HM0404129990602)</t>
  </si>
  <si>
    <t>-449755551</t>
  </si>
  <si>
    <t>10</t>
  </si>
  <si>
    <t>7592701265</t>
  </si>
  <si>
    <t>Upozorňovadla, značky Návěsti označující místo na trati Návěst Vlak se blíží k hl.náv. 2 trojúhelníky 1600x400 - štít (HM0404129990603)</t>
  </si>
  <si>
    <t>-397745516</t>
  </si>
  <si>
    <t>11</t>
  </si>
  <si>
    <t>7592701270</t>
  </si>
  <si>
    <t>Upozorňovadla, značky Návěsti označující místo na trati Návěst Vlak se blíží k hl.náv. 3 trojúhelníky 1600x400 - štít (HM0404129990604)</t>
  </si>
  <si>
    <t>724998297</t>
  </si>
  <si>
    <t>7592700006</t>
  </si>
  <si>
    <t>Upozorňovadla, značky Návěst Vlak se blíží k zastávce deska obdélník 3 šikmé pruhy (HM0404129990689)</t>
  </si>
  <si>
    <t>1213788784</t>
  </si>
  <si>
    <t>13</t>
  </si>
  <si>
    <t>7592701460</t>
  </si>
  <si>
    <t>Upozorňovadla, značky Návěsti označující místo na trati Označník 'Posun zakázán'  (HM0404129990690)</t>
  </si>
  <si>
    <t>902231517</t>
  </si>
  <si>
    <t>14</t>
  </si>
  <si>
    <t>7592700122</t>
  </si>
  <si>
    <t>Upozorňovadla, značky Tabule návěstní Konec nástupiště (HM0404129990711)</t>
  </si>
  <si>
    <t>-247910057</t>
  </si>
  <si>
    <t>5962101010</t>
  </si>
  <si>
    <t>Návěstidlo rychlostník - obdélník</t>
  </si>
  <si>
    <t>-958454466</t>
  </si>
  <si>
    <t>16</t>
  </si>
  <si>
    <t>5962101015</t>
  </si>
  <si>
    <t>Návěstidlo rychlostník - kruh</t>
  </si>
  <si>
    <t>-883089712</t>
  </si>
  <si>
    <t>17</t>
  </si>
  <si>
    <t>5962101020</t>
  </si>
  <si>
    <t>Návěstidlo očekávejte traťovou rychlost - trojúhelník</t>
  </si>
  <si>
    <t>-1356306635</t>
  </si>
  <si>
    <t>18</t>
  </si>
  <si>
    <t>5962101025</t>
  </si>
  <si>
    <t>Návěstidlo očekávejte traťovou rychlost - kruh</t>
  </si>
  <si>
    <t>-914059713</t>
  </si>
  <si>
    <t>19</t>
  </si>
  <si>
    <t>5962113005</t>
  </si>
  <si>
    <t>Sloupek ocelový pozinkovaný 60 mm</t>
  </si>
  <si>
    <t>-936956422</t>
  </si>
  <si>
    <t>119</t>
  </si>
  <si>
    <t>20</t>
  </si>
  <si>
    <t>5962114000</t>
  </si>
  <si>
    <t>Výstroj sloupku objímka 50 až 100 mm kompletní</t>
  </si>
  <si>
    <t>1191448366</t>
  </si>
  <si>
    <t>119*2</t>
  </si>
  <si>
    <t>5962114020</t>
  </si>
  <si>
    <t>Výstroj sloupku víčko plast 60 mm</t>
  </si>
  <si>
    <t>-290882477</t>
  </si>
  <si>
    <t>22</t>
  </si>
  <si>
    <t>5964165000</t>
  </si>
  <si>
    <t>Betonová patka sloupku malá prefabrikát</t>
  </si>
  <si>
    <t>2018468730</t>
  </si>
  <si>
    <t>23</t>
  </si>
  <si>
    <t>5962101115</t>
  </si>
  <si>
    <t>Návěstidlo kilometrovník železobetonový se znaky</t>
  </si>
  <si>
    <t>512</t>
  </si>
  <si>
    <t>-815065833</t>
  </si>
  <si>
    <t xml:space="preserve">km 4, 5, 6 </t>
  </si>
  <si>
    <t>km 8, 9, 10, 11</t>
  </si>
  <si>
    <t>km 13, 14, 15, 16</t>
  </si>
  <si>
    <t>km 18, 19, 20, 21</t>
  </si>
  <si>
    <t>km 22, 23, 24</t>
  </si>
  <si>
    <t>km 26, 27, 28, 29</t>
  </si>
  <si>
    <t>5962101120</t>
  </si>
  <si>
    <t>Návěstidlo hektometrovník železobetonový se znaky</t>
  </si>
  <si>
    <t>-1956271436</t>
  </si>
  <si>
    <t>km 3,5-3,9; 4,1-4,9; 5,1-5,9; 6,1-6,4</t>
  </si>
  <si>
    <t>5+9+9+4</t>
  </si>
  <si>
    <t>km 7,3-7,9; 8,1-8,9; 9,1-9,9; 10,1-10,9; 11,1-11,3</t>
  </si>
  <si>
    <t>7+9+9+9+3</t>
  </si>
  <si>
    <t>km 12,2-12,9; 13,1-13,9; 14,1-14,9; 15,1-15,9; 16,1-16,4</t>
  </si>
  <si>
    <t>8+9+9+9+4</t>
  </si>
  <si>
    <t>km 17,3-17,9; 18,1-18,9; 19,1-19,9; 20,1-20,9</t>
  </si>
  <si>
    <t>7+9+9+9</t>
  </si>
  <si>
    <t>km 21,9; 22,1-22,9; 23,1-23,9; 24,1-24,7</t>
  </si>
  <si>
    <t>1+9+9+7</t>
  </si>
  <si>
    <t>km 25,7-25,9; 26,1-26,9; 27,1-27,9; 28,1-28,9; 29,1-29,3</t>
  </si>
  <si>
    <t>3+9+9+9+3</t>
  </si>
  <si>
    <t>25</t>
  </si>
  <si>
    <t>5958125010</t>
  </si>
  <si>
    <t>Komplety s antikorozní úpravou ŽS 4 (svěrka ŽS4, šroub RS 1, matice M24, podložka Fe6)</t>
  </si>
  <si>
    <t>954236930</t>
  </si>
  <si>
    <t>P2790</t>
  </si>
  <si>
    <t>13*4</t>
  </si>
  <si>
    <t>P2792</t>
  </si>
  <si>
    <t>P2793</t>
  </si>
  <si>
    <t>P2794</t>
  </si>
  <si>
    <t>P2795</t>
  </si>
  <si>
    <t>P2798</t>
  </si>
  <si>
    <t>16*4</t>
  </si>
  <si>
    <t>P2802</t>
  </si>
  <si>
    <t>P2803</t>
  </si>
  <si>
    <t>21*4</t>
  </si>
  <si>
    <t>P2807</t>
  </si>
  <si>
    <t>26</t>
  </si>
  <si>
    <t>5958128010</t>
  </si>
  <si>
    <t>Komplety ŽS 4 (šroub RS 1, matice M 24, podložka Fe6, svěrka ŽS4)</t>
  </si>
  <si>
    <t>275039534</t>
  </si>
  <si>
    <t>(11,209-7,313)*1840*4</t>
  </si>
  <si>
    <t>(13,500-12,333)*1840*4</t>
  </si>
  <si>
    <t>2,880</t>
  </si>
  <si>
    <t>(20,975-17,460)*1840*4</t>
  </si>
  <si>
    <t>1,600</t>
  </si>
  <si>
    <t>(24,775-21,925)*1840*4</t>
  </si>
  <si>
    <t>(29,020-25,650)*1640*4</t>
  </si>
  <si>
    <t>-(512+44+88+44+68+96)</t>
  </si>
  <si>
    <t>27</t>
  </si>
  <si>
    <t>5963110010</t>
  </si>
  <si>
    <t>Přejezd Intermont panel 1285x3000 ŽPP 1</t>
  </si>
  <si>
    <t>-5113158</t>
  </si>
  <si>
    <t>S49/SB6</t>
  </si>
  <si>
    <t>28</t>
  </si>
  <si>
    <t>5963134005</t>
  </si>
  <si>
    <t>Náběhový klín ocelový pozink.</t>
  </si>
  <si>
    <t>1859997973</t>
  </si>
  <si>
    <t>P2790; P2793; P2794; P2795; P2807</t>
  </si>
  <si>
    <t>2*5</t>
  </si>
  <si>
    <t>29</t>
  </si>
  <si>
    <t>5963101035</t>
  </si>
  <si>
    <t>Přejezd celopryžový Strail panel vnitřní</t>
  </si>
  <si>
    <t>691628767</t>
  </si>
  <si>
    <t>30</t>
  </si>
  <si>
    <t>5963101045</t>
  </si>
  <si>
    <t>Přejezd celopryžový Strail kolejová opěrka</t>
  </si>
  <si>
    <t>1957013700</t>
  </si>
  <si>
    <t>13*2</t>
  </si>
  <si>
    <t>18*2</t>
  </si>
  <si>
    <t>31</t>
  </si>
  <si>
    <t>5963101050</t>
  </si>
  <si>
    <t>Přejezd celopryžový Strail spínací táhlo střední 1200 mm</t>
  </si>
  <si>
    <t>1853491205</t>
  </si>
  <si>
    <t>32</t>
  </si>
  <si>
    <t>5963101055</t>
  </si>
  <si>
    <t>Přejezd celopryžový Strail náběhový klín pero</t>
  </si>
  <si>
    <t>230325934</t>
  </si>
  <si>
    <t>33</t>
  </si>
  <si>
    <t>5963101060</t>
  </si>
  <si>
    <t>Přejezd celopryžový Strail náběhový klín drážka</t>
  </si>
  <si>
    <t>1898596881</t>
  </si>
  <si>
    <t>34</t>
  </si>
  <si>
    <t>5963101080</t>
  </si>
  <si>
    <t>Přejezd celopryžový Strail spínací táhlo 1800 mm</t>
  </si>
  <si>
    <t>-1526709591</t>
  </si>
  <si>
    <t>35</t>
  </si>
  <si>
    <t>5963101085</t>
  </si>
  <si>
    <t>Přejezd celopryžový Strail spínací táhlo 1200 mm</t>
  </si>
  <si>
    <t>-2031313747</t>
  </si>
  <si>
    <t>36</t>
  </si>
  <si>
    <t>5963101125</t>
  </si>
  <si>
    <t>Přejezd celopryžový Strail pojistný díl vnitřní</t>
  </si>
  <si>
    <t>237094122</t>
  </si>
  <si>
    <t>37</t>
  </si>
  <si>
    <t>5963101135</t>
  </si>
  <si>
    <t>Přejezd celopryžový Strail pojistka proti posuvu</t>
  </si>
  <si>
    <t>286179551</t>
  </si>
  <si>
    <t>38</t>
  </si>
  <si>
    <t>5955101000</t>
  </si>
  <si>
    <t>Kamenivo drcené štěrk frakce 31,5/63 třídy BI</t>
  </si>
  <si>
    <t>t</t>
  </si>
  <si>
    <t>1086445089</t>
  </si>
  <si>
    <t>(6469-3460)*0,25*1,8</t>
  </si>
  <si>
    <t>(11348-7288)*0,3*1,8</t>
  </si>
  <si>
    <t>(16442-12197)*0,3*1,8</t>
  </si>
  <si>
    <t>(21004-17285)*0,3*1,8</t>
  </si>
  <si>
    <t>(24795-21890)*0,2*1,8</t>
  </si>
  <si>
    <t>(29020-25630)*0,3*1,8</t>
  </si>
  <si>
    <t>5955101025</t>
  </si>
  <si>
    <t>Kamenivo drcené drť frakce 4/8</t>
  </si>
  <si>
    <t>1451249270</t>
  </si>
  <si>
    <t>pod panely</t>
  </si>
  <si>
    <t>4*2</t>
  </si>
  <si>
    <t>zast.Voděrady povrch nástupiště za panely</t>
  </si>
  <si>
    <t>(73-6)*0,6*0,05*2</t>
  </si>
  <si>
    <t>zast.Nepřevázka povrch nástupiště za panely</t>
  </si>
  <si>
    <t>(99-12)*1,5*0,05*2</t>
  </si>
  <si>
    <t>40</t>
  </si>
  <si>
    <t>5963146000</t>
  </si>
  <si>
    <t>Asfaltový beton ACO 11S 50/70 střednězrnný-obrusná vrstva</t>
  </si>
  <si>
    <t>-201934854</t>
  </si>
  <si>
    <t>P2790 Lp+Pp</t>
  </si>
  <si>
    <t>(4+4)*6*0,1*2,5</t>
  </si>
  <si>
    <t>P2792 Lp+Pp</t>
  </si>
  <si>
    <t>P2798 Lp+Pp</t>
  </si>
  <si>
    <t>(4+4)*7,5*0,1*2,5</t>
  </si>
  <si>
    <t>P2803 Lp+Pp</t>
  </si>
  <si>
    <t>(4+4)*10,5*0,1*2,5</t>
  </si>
  <si>
    <t>P2807 Lp+Pp</t>
  </si>
  <si>
    <t>do žlábku betonových přejezdů P2790;P2792-P2795;P2798;P2802;P2803;P2807</t>
  </si>
  <si>
    <t>0,150*0,130*6*2*7*2,5</t>
  </si>
  <si>
    <t>0,150*0,130*7,5*2,5</t>
  </si>
  <si>
    <t>0,150*0,130*10,5*2,5</t>
  </si>
  <si>
    <t>zast.Všejany povrch nástupiště před čekárnou</t>
  </si>
  <si>
    <t>23*2,2*0,05*2,5</t>
  </si>
  <si>
    <t>zast.Voděrady povrch nástupiště před čekárnou + přístupová cesta</t>
  </si>
  <si>
    <t>6*2*0,05*2,5+8*1,5*0,05*2,5</t>
  </si>
  <si>
    <t>zast.Nepřevázka povrch nástupiště před čekárnou + přístupová cesta</t>
  </si>
  <si>
    <t>12*3*0,05*2,5+8*1,5*0,05*2,5</t>
  </si>
  <si>
    <t>41</t>
  </si>
  <si>
    <t>5963146015</t>
  </si>
  <si>
    <t>Asfaltový beton ACL 22S 50/70 velmi hrubozrnný-ložní vrstva</t>
  </si>
  <si>
    <t>-352235585</t>
  </si>
  <si>
    <t>42</t>
  </si>
  <si>
    <t>5963152000</t>
  </si>
  <si>
    <t>Asfaltová zálivka pro trhliny a spáry</t>
  </si>
  <si>
    <t>kg</t>
  </si>
  <si>
    <t>945540885</t>
  </si>
  <si>
    <t>43</t>
  </si>
  <si>
    <t>R5955101086</t>
  </si>
  <si>
    <t>Asfaltový recyklát drť</t>
  </si>
  <si>
    <t>960251625</t>
  </si>
  <si>
    <t xml:space="preserve">povrch cesty </t>
  </si>
  <si>
    <t>P2788 Lp+Pp</t>
  </si>
  <si>
    <t>(4+4)*6*0,2*2</t>
  </si>
  <si>
    <t>P2793 Lp+Pp</t>
  </si>
  <si>
    <t>P2794 Lp+Pp</t>
  </si>
  <si>
    <t>P2795 Lp+Pp</t>
  </si>
  <si>
    <t>P2802 Lp+Pp</t>
  </si>
  <si>
    <t>44</t>
  </si>
  <si>
    <t>5964147025</t>
  </si>
  <si>
    <t>Nástupištní díly konzolová deska K 145</t>
  </si>
  <si>
    <t>1731732223</t>
  </si>
  <si>
    <t>zast.Všejany</t>
  </si>
  <si>
    <t>109</t>
  </si>
  <si>
    <t>zast.Voděrady</t>
  </si>
  <si>
    <t>73</t>
  </si>
  <si>
    <t>zast.Nepřevázka</t>
  </si>
  <si>
    <t>99</t>
  </si>
  <si>
    <t>45</t>
  </si>
  <si>
    <t>5964147105</t>
  </si>
  <si>
    <t>Nástupištní díly výplňová deska D3</t>
  </si>
  <si>
    <t>1010031666</t>
  </si>
  <si>
    <t>46</t>
  </si>
  <si>
    <t>5964133010</t>
  </si>
  <si>
    <t>Geotextilie ochranné</t>
  </si>
  <si>
    <t>m2</t>
  </si>
  <si>
    <t>-1857623915</t>
  </si>
  <si>
    <t>pod přejezdové panely a na zakrytí upevňovadel P2790;P2792-P2795;P2802;P2807</t>
  </si>
  <si>
    <t>(1+1,5+1)*6*7</t>
  </si>
  <si>
    <t>47</t>
  </si>
  <si>
    <t>5964161000</t>
  </si>
  <si>
    <t>Beton lehce zhutnitelný C 12/15;X0 F5 2 080 2 517</t>
  </si>
  <si>
    <t>m3</t>
  </si>
  <si>
    <t>649492135</t>
  </si>
  <si>
    <t>73*0,5*0,1</t>
  </si>
  <si>
    <t>99*0,5*0,1</t>
  </si>
  <si>
    <t>48</t>
  </si>
  <si>
    <t>R58594822</t>
  </si>
  <si>
    <t>směs suchá maltová zdící cementová M15</t>
  </si>
  <si>
    <t>-476717825</t>
  </si>
  <si>
    <t>109*0,25*0,01*2</t>
  </si>
  <si>
    <t>73*0,25*0,01*2</t>
  </si>
  <si>
    <t>99*0,25*0,01*2</t>
  </si>
  <si>
    <t>P</t>
  </si>
  <si>
    <t>Práce</t>
  </si>
  <si>
    <t>49</t>
  </si>
  <si>
    <t>K</t>
  </si>
  <si>
    <t>5904005110</t>
  </si>
  <si>
    <t>Vysečení travního porostu strojně kolovou nebo kolejovou mechanizací se sekacím adaptérem</t>
  </si>
  <si>
    <t>ha</t>
  </si>
  <si>
    <t>-1447706695</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</si>
  <si>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</si>
  <si>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3,400</t>
  </si>
  <si>
    <t>50</t>
  </si>
  <si>
    <t>5904020110</t>
  </si>
  <si>
    <t>Vyřezání křovin porost hustý 6 a více kusů stonků na m2 plochy sklon terénu do 1:2</t>
  </si>
  <si>
    <t>985283148</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</si>
  <si>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</si>
  <si>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21000</t>
  </si>
  <si>
    <t>51</t>
  </si>
  <si>
    <t>5905020020</t>
  </si>
  <si>
    <t>Oprava stezky strojně s odstraněním drnu a nánosu přes 10 cm do 20 cm</t>
  </si>
  <si>
    <t>-515509503</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</si>
  <si>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</si>
  <si>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</si>
  <si>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</si>
  <si>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(4660-3460)*1,5</t>
  </si>
  <si>
    <t>(9890-9300)*1,5</t>
  </si>
  <si>
    <t>(10300-10100)*1,5</t>
  </si>
  <si>
    <t>(11209-10600)*1,5</t>
  </si>
  <si>
    <t>(12800-12333)*1,5</t>
  </si>
  <si>
    <t>(15450-13350)*1,5</t>
  </si>
  <si>
    <t>(16400-15800)*1,5</t>
  </si>
  <si>
    <t>(20000-17300)*1,5</t>
  </si>
  <si>
    <t>(24795-24260)*1,5</t>
  </si>
  <si>
    <t>(25860-25650)*1,5</t>
  </si>
  <si>
    <t>(27500-26300)*1,5</t>
  </si>
  <si>
    <t>(29020-27850)*1,5</t>
  </si>
  <si>
    <t>Pp</t>
  </si>
  <si>
    <t>(9770-8900)*1,5</t>
  </si>
  <si>
    <t>(10700-10600)*1,5</t>
  </si>
  <si>
    <t>(11209-10900)*1,5</t>
  </si>
  <si>
    <t>(27250-25650)*1,5</t>
  </si>
  <si>
    <t>(29020-28800)*1,5</t>
  </si>
  <si>
    <t>52</t>
  </si>
  <si>
    <t>5914020020</t>
  </si>
  <si>
    <t>Čištění otevřených odvodňovacích zařízení strojně příkop nezpevněný</t>
  </si>
  <si>
    <t>1029627485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</si>
  <si>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</si>
  <si>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(9300-8900)*0,3</t>
  </si>
  <si>
    <t>(10100-9890)*0,3</t>
  </si>
  <si>
    <t>(10600-10300)*0,3</t>
  </si>
  <si>
    <t>(13350-12800)*0,3</t>
  </si>
  <si>
    <t>(15800-15450)*0,3</t>
  </si>
  <si>
    <t>(26300-25860)*0,3</t>
  </si>
  <si>
    <t>(27850-27500)*0,3</t>
  </si>
  <si>
    <t>(10100-9770)*0,3</t>
  </si>
  <si>
    <t>(10900-10700)*0,3</t>
  </si>
  <si>
    <t>(28800-27250)*0,3</t>
  </si>
  <si>
    <t>53</t>
  </si>
  <si>
    <t>5905105010</t>
  </si>
  <si>
    <t>Doplnění KL kamenivem ojediněle ručně v koleji</t>
  </si>
  <si>
    <t>-480081406</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</si>
  <si>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</si>
  <si>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(73-6)*0,6*0,05</t>
  </si>
  <si>
    <t>(99-12)*1,5*0,05</t>
  </si>
  <si>
    <t>asfaltová drť</t>
  </si>
  <si>
    <t>48,000</t>
  </si>
  <si>
    <t>54</t>
  </si>
  <si>
    <t>5905105030</t>
  </si>
  <si>
    <t>Doplnění KL kamenivem souvisle strojně v koleji</t>
  </si>
  <si>
    <t>-2088775999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</si>
  <si>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</si>
  <si>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(6469-3460)*0,25</t>
  </si>
  <si>
    <t>(11348-7288)*0,3</t>
  </si>
  <si>
    <t>(16442-12197)*0,3</t>
  </si>
  <si>
    <t>(21004-17285)*0,3</t>
  </si>
  <si>
    <t>(24795-21890)*0,2</t>
  </si>
  <si>
    <t>(29020-25630)*0,3</t>
  </si>
  <si>
    <t>55</t>
  </si>
  <si>
    <t>5907025415</t>
  </si>
  <si>
    <t>Výměna kolejnicových pásů současně s výměnou kompletů a pryžové podložky tv. S49 rozdělení "d"</t>
  </si>
  <si>
    <t>m</t>
  </si>
  <si>
    <t>1991548150</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</si>
  <si>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</si>
  <si>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(29020-25650)*2</t>
  </si>
  <si>
    <t>56</t>
  </si>
  <si>
    <t>5907025422</t>
  </si>
  <si>
    <t>Výměna kolejnicových pásů současně s výměnou kompletů a pryžové podložky tv. S49 rozdělení "e"</t>
  </si>
  <si>
    <t>-624547067</t>
  </si>
  <si>
    <t>Výměna kolejnicových pásů současně s výměnou kompletů a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</si>
  <si>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(6399-4180)*2</t>
  </si>
  <si>
    <t>(11209-7313)*2</t>
  </si>
  <si>
    <t>(16400-12333)*2</t>
  </si>
  <si>
    <t>(20975-17460)*2</t>
  </si>
  <si>
    <t>(24775-21925)*2</t>
  </si>
  <si>
    <t>57</t>
  </si>
  <si>
    <t>5910063050</t>
  </si>
  <si>
    <t>Opravné souvislé broušení kolejnic R260 příčný a podélný profil oprava příčného a podélného profilu</t>
  </si>
  <si>
    <t>451719451</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</si>
  <si>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</si>
  <si>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(6469-3460)*2</t>
  </si>
  <si>
    <t>(11348-7288)*2</t>
  </si>
  <si>
    <t>(16442-12197)*2</t>
  </si>
  <si>
    <t>(21004-17285)*2</t>
  </si>
  <si>
    <t>(24795-21890)*2</t>
  </si>
  <si>
    <t>(29020-25630)*2</t>
  </si>
  <si>
    <t>58</t>
  </si>
  <si>
    <t>5906015120</t>
  </si>
  <si>
    <t>Výměna pražce malou těžící mechanizací v KL otevřeném i zapuštěném pražec betonový příčný vystrojený</t>
  </si>
  <si>
    <t>452548825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</si>
  <si>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</si>
  <si>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t>
  </si>
  <si>
    <t>5906105010</t>
  </si>
  <si>
    <t>Demontáž pražce dřevěný</t>
  </si>
  <si>
    <t>-1187369654</t>
  </si>
  <si>
    <t>Demontáž pražce dřevěný. Poznámka: 1. V cenách jsou započteny náklady na manipulaci, demontáž, odstrojení do součástí a uložení pražců.</t>
  </si>
  <si>
    <t>35*2+4</t>
  </si>
  <si>
    <t>60</t>
  </si>
  <si>
    <t>5907010095</t>
  </si>
  <si>
    <t>Výměna LISŮ tv. S49 rozdělení "e"</t>
  </si>
  <si>
    <t>-675148087</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</si>
  <si>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</si>
  <si>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3,6*6</t>
  </si>
  <si>
    <t>61</t>
  </si>
  <si>
    <t>5907055010</t>
  </si>
  <si>
    <t>Vrtání kolejnic otvor o průměru do 10 mm</t>
  </si>
  <si>
    <t>-121251933</t>
  </si>
  <si>
    <t>Vrtání kolejnic otvor o průměru do 10 mm. Poznámka: 1. V cenách jsou započteny náklady na manipulaci, podložení, označení a provedení vrtu ve stojině kolejnice.</t>
  </si>
  <si>
    <t>4*6</t>
  </si>
  <si>
    <t>62</t>
  </si>
  <si>
    <t>5909032020</t>
  </si>
  <si>
    <t>Přesná úprava GPK koleje směrové a výškové uspořádání pražce betonové</t>
  </si>
  <si>
    <t>km</t>
  </si>
  <si>
    <t>1754555253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</si>
  <si>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</si>
  <si>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(6,469-3,460)*2</t>
  </si>
  <si>
    <t>(11,348-7,288)*2</t>
  </si>
  <si>
    <t>(16,442-12,197)*2</t>
  </si>
  <si>
    <t>(21,004-17,285)*2</t>
  </si>
  <si>
    <t>(24,795-21,890)*2</t>
  </si>
  <si>
    <t>(29,020-25,630)*2</t>
  </si>
  <si>
    <t>63</t>
  </si>
  <si>
    <t>5909050020</t>
  </si>
  <si>
    <t>Stabilizace kolejového lože koleje stávajícího</t>
  </si>
  <si>
    <t>-2008916915</t>
  </si>
  <si>
    <t>Stabilizace kolejového lože koleje stávajícího. Poznámka: 1. V cenách jsou započteny náklady na stabilizaci v režimu s řízeným (konstantním) poklesem včetně měření a předání tištěných výstupů.</t>
  </si>
  <si>
    <t>6,469-3,460</t>
  </si>
  <si>
    <t>11,348-7,288</t>
  </si>
  <si>
    <t>16,442-12,197</t>
  </si>
  <si>
    <t>21,004-17,285</t>
  </si>
  <si>
    <t>24,795-21,890</t>
  </si>
  <si>
    <t>29,020-25,630</t>
  </si>
  <si>
    <t>64</t>
  </si>
  <si>
    <t>5905110010</t>
  </si>
  <si>
    <t>Snížení KL pod patou kolejnice v koleji</t>
  </si>
  <si>
    <t>1231701508</t>
  </si>
  <si>
    <t>Snížení KL pod patou kolejnice v koleji. Poznámka: 1. V cenách jsou započteny náklady na snížení KL pod patou kolejnice ručně vidlemi. 2. V cenách nejsou obsaženy náklady na doplnění a dodávku kameniva.</t>
  </si>
  <si>
    <t>65</t>
  </si>
  <si>
    <t>5907050020</t>
  </si>
  <si>
    <t>Dělení kolejnic řezáním nebo rozbroušením soustavy S49 nebo T</t>
  </si>
  <si>
    <t>-1019773388</t>
  </si>
  <si>
    <t>Dělení kolejnic řezáním nebo rozbroušením soustavy S49 nebo T. Poznámka: 1. V cenách jsou započteny náklady na manipulaci, podložení, označení a provedení řezu kolejnice.</t>
  </si>
  <si>
    <t>114</t>
  </si>
  <si>
    <t>66</t>
  </si>
  <si>
    <t>5907050120</t>
  </si>
  <si>
    <t>Dělení kolejnic kyslíkem soustavy S49 nebo T</t>
  </si>
  <si>
    <t>-739192988</t>
  </si>
  <si>
    <t>Dělení kolejnic kyslíkem soustavy S49 nebo T. Poznámka: 1. V cenách jsou započteny náklady na manipulaci, podložení, označení a provedení řezu kolejnice.</t>
  </si>
  <si>
    <t>(6399-4180)/24*2</t>
  </si>
  <si>
    <t>1,083</t>
  </si>
  <si>
    <t>(11209-7313)/24*2</t>
  </si>
  <si>
    <t>1,333</t>
  </si>
  <si>
    <t>(16400-12333)/24*2</t>
  </si>
  <si>
    <t>(20974-17460)/24*2</t>
  </si>
  <si>
    <t>1,167</t>
  </si>
  <si>
    <t>(24775-21925)/24*2</t>
  </si>
  <si>
    <t>0,500</t>
  </si>
  <si>
    <t>(29020-25650)/24*2</t>
  </si>
  <si>
    <t>0,167</t>
  </si>
  <si>
    <t>67</t>
  </si>
  <si>
    <t>5910015120</t>
  </si>
  <si>
    <t>Odtavovací stykové svařování mobilní svářečkou kolejnic nových délky přes 150 m tv. S49</t>
  </si>
  <si>
    <t>svar</t>
  </si>
  <si>
    <t>520343725</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</si>
  <si>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</si>
  <si>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2+0,827</t>
  </si>
  <si>
    <t>2+0,107</t>
  </si>
  <si>
    <t>2+1,547</t>
  </si>
  <si>
    <t>(20974-17460)/75*2</t>
  </si>
  <si>
    <t>2+0,293</t>
  </si>
  <si>
    <t>2+0,133</t>
  </si>
  <si>
    <t>68</t>
  </si>
  <si>
    <t>5910020130</t>
  </si>
  <si>
    <t>Svařování kolejnic termitem plný předehřev standardní spára svar jednotlivý tv. S49</t>
  </si>
  <si>
    <t>52018924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</si>
  <si>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</si>
  <si>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t>
  </si>
  <si>
    <t>10*2</t>
  </si>
  <si>
    <t>69</t>
  </si>
  <si>
    <t>5910035030</t>
  </si>
  <si>
    <t>Dosažení dovolené upínací teploty v BK prodloužením kolejnicového pásu v koleji tv. S49</t>
  </si>
  <si>
    <t>-1286521337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</si>
  <si>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</si>
  <si>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(6399-4180)/450*2</t>
  </si>
  <si>
    <t>0,138</t>
  </si>
  <si>
    <t>(11209-7313)/450*2</t>
  </si>
  <si>
    <t>0,684</t>
  </si>
  <si>
    <t>(16400-12333)/450*2</t>
  </si>
  <si>
    <t>1,924</t>
  </si>
  <si>
    <t>(20974-17460)/450*2</t>
  </si>
  <si>
    <t>0,382</t>
  </si>
  <si>
    <t>(24775-21925)/450*2</t>
  </si>
  <si>
    <t>(29020-25650)/450*2</t>
  </si>
  <si>
    <t>1,022</t>
  </si>
  <si>
    <t>70</t>
  </si>
  <si>
    <t>5910040320</t>
  </si>
  <si>
    <t>Umožnění volné dilatace kolejnice demontáž upevňovadel s osazením kluzných podložek rozdělení pražců "d"</t>
  </si>
  <si>
    <t>1515451447</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</si>
  <si>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</si>
  <si>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71</t>
  </si>
  <si>
    <t>5910040340</t>
  </si>
  <si>
    <t>Umožnění volné dilatace kolejnice demontáž upevňovadel s osazením kluzných podložek rozdělení pražců "e"</t>
  </si>
  <si>
    <t>-1708796311</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</si>
  <si>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</si>
  <si>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72</t>
  </si>
  <si>
    <t>5910040420</t>
  </si>
  <si>
    <t>Umožnění volné dilatace kolejnice montáž upevňovadel s odstraněním kluzných podložek rozdělení pražců "d"</t>
  </si>
  <si>
    <t>54089034</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</si>
  <si>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</si>
  <si>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5910040440</t>
  </si>
  <si>
    <t>Umožnění volné dilatace kolejnice montáž upevňovadel s odstraněním kluzných podložek rozdělení pražců "e"</t>
  </si>
  <si>
    <t>-1210963180</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</si>
  <si>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</si>
  <si>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74</t>
  </si>
  <si>
    <t>5913040020</t>
  </si>
  <si>
    <t>Montáž celopryžové přejezdové konstrukce málo zatížené v koleji část vnitřní</t>
  </si>
  <si>
    <t>-832791171</t>
  </si>
  <si>
    <t>Montáž celopryžové přejezdové konstrukce málo zatížené v koleji část vnitřní. Poznámka: 1. V cenách jsou započteny náklady na montáž konstrukce. 2. V cenách nejsou obsaženy náklady na dodávku materiálu.</t>
  </si>
  <si>
    <t>P2788</t>
  </si>
  <si>
    <t>7,8</t>
  </si>
  <si>
    <t>10,8</t>
  </si>
  <si>
    <t>75</t>
  </si>
  <si>
    <t>5913035020</t>
  </si>
  <si>
    <t>Demontáž celopryžové přejezdové konstrukce málo zatížené v koleji část vnitřní</t>
  </si>
  <si>
    <t>425018977</t>
  </si>
  <si>
    <t>Demontáž celopryžové přejezdové konstrukce málo zatížené v koleji část vnitřní. Poznámka: 1. V cenách jsou započteny náklady na demontáž konstrukce, naložení na dopravní prostředek.</t>
  </si>
  <si>
    <t>76</t>
  </si>
  <si>
    <t>5913070020</t>
  </si>
  <si>
    <t>Demontáž betonové přejezdové konstrukce část vnitřní</t>
  </si>
  <si>
    <t>1358501168</t>
  </si>
  <si>
    <t>Demontáž betonové přejezdové konstrukce část vnitřní. Poznámka: 1. V cenách jsou započteny náklady na demontáž konstrukce a naložení na dopravní prostředek.</t>
  </si>
  <si>
    <t>7,5</t>
  </si>
  <si>
    <t>10,5</t>
  </si>
  <si>
    <t>77</t>
  </si>
  <si>
    <t>5913075020</t>
  </si>
  <si>
    <t>Montáž betonové přejezdové konstrukce část vnitřní</t>
  </si>
  <si>
    <t>2025442091</t>
  </si>
  <si>
    <t>Montáž betonové přejezdové konstrukce část vnitřní. Poznámka: 1. V cenách jsou započteny náklady na montáž konstrukce. 2. V cenách nejsou obsaženy náklady na dodávku materiálu.</t>
  </si>
  <si>
    <t>78</t>
  </si>
  <si>
    <t>5913235020</t>
  </si>
  <si>
    <t>Dělení AB komunikace řezáním hloubky do 20 cm</t>
  </si>
  <si>
    <t>757416611</t>
  </si>
  <si>
    <t>Dělení AB komunikace řezáním hloubky do 20 cm. Poznámka: 1. V cenách jsou započteny náklady na provedení úkolu.</t>
  </si>
  <si>
    <t>6*2</t>
  </si>
  <si>
    <t>7,5*2</t>
  </si>
  <si>
    <t>10,5*2</t>
  </si>
  <si>
    <t>79</t>
  </si>
  <si>
    <t>5913240020</t>
  </si>
  <si>
    <t>Odstranění AB komunikace odtěžením nebo frézováním hloubky do 20 cm</t>
  </si>
  <si>
    <t>-1871544406</t>
  </si>
  <si>
    <t>Odstranění AB komunikace odtěžením nebo frézováním hloubky do 20 cm. Poznámka: 1. V cenách jsou započteny náklady na odtěžení nebo frézování a naložení výzisku na dopravní prostředek.</t>
  </si>
  <si>
    <t>(4+4)*6</t>
  </si>
  <si>
    <t>(2+2)*6</t>
  </si>
  <si>
    <t>(4+4)*7,5</t>
  </si>
  <si>
    <t>P2802 Pp</t>
  </si>
  <si>
    <t>2*6</t>
  </si>
  <si>
    <t>(4+4)*10,5</t>
  </si>
  <si>
    <t>P2807 Lp+mezi+Pp</t>
  </si>
  <si>
    <t>(4+1,3+4)*4,2</t>
  </si>
  <si>
    <t>80</t>
  </si>
  <si>
    <t>5913250020</t>
  </si>
  <si>
    <t>Zřízení konstrukce vozovky asfaltobetonové dle vzorového listu Ž těžké - podkladní, ložní a obrusná vrstva tloušťky do 25 cm</t>
  </si>
  <si>
    <t>2128307588</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</si>
  <si>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</si>
  <si>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0,150*6*2*7</t>
  </si>
  <si>
    <t>0,150*7,5</t>
  </si>
  <si>
    <t>0,150*10,5</t>
  </si>
  <si>
    <t>81</t>
  </si>
  <si>
    <t>5913255010</t>
  </si>
  <si>
    <t>Zřízení konstrukce vozovky asfaltobetonové s obrusnou vrstvou tloušťky do 5 cm</t>
  </si>
  <si>
    <t>-742036862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</si>
  <si>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</si>
  <si>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23*2,2</t>
  </si>
  <si>
    <t>6*2+8*1,5</t>
  </si>
  <si>
    <t>12*3+8*1,5</t>
  </si>
  <si>
    <t>82</t>
  </si>
  <si>
    <t>5914115330</t>
  </si>
  <si>
    <t>Demontáž nástupištních desek Sudop K (KD,KS) 150</t>
  </si>
  <si>
    <t>1312481326</t>
  </si>
  <si>
    <t>Demontáž nástupištních desek Sudop K (KD,KS) 150. Poznámka: 1. V cenách jsou započteny náklady na snesení, uložení nebo naložení na dopravní prostředek a uložení na úložišti.</t>
  </si>
  <si>
    <t>83</t>
  </si>
  <si>
    <t>5914120020</t>
  </si>
  <si>
    <t>Demontáž nástupiště úrovňového hrana Tischer</t>
  </si>
  <si>
    <t>-1779626211</t>
  </si>
  <si>
    <t>Demontáž nástupiště úrovňového hrana Tischer. Poznámka: 1. V cenách jsou započteny náklady na snesení dílů i zásypu a jejich uložení na plochu nebo naložení na dopravní prostředek a uložení na úložišti.</t>
  </si>
  <si>
    <t>84</t>
  </si>
  <si>
    <t>5914125010</t>
  </si>
  <si>
    <t>Montáž nástupištních desek Sudop K (KD,KS) 145</t>
  </si>
  <si>
    <t>-972060391</t>
  </si>
  <si>
    <t>Montáž nástupištních desek Sudop K (KD,KS) 145. Poznámka: 1. V cenách jsou započteny náklady na manipulaci a montáž desek podle vzorového listu. 2. V cenách nejsou obsaženy náklady na dodávku materiálu.</t>
  </si>
  <si>
    <t>85</t>
  </si>
  <si>
    <t>5914130050</t>
  </si>
  <si>
    <t>Montáž nástupiště úrovňového Sudop K (KD,KS) 145</t>
  </si>
  <si>
    <t>926036179</t>
  </si>
  <si>
    <t>Montáž nástupiště úrovňového Sudop K (KD,KS) 145. Poznámka: 1. V cenách jsou započteny náklady na úpravu terénu, montáž a zásyp podle vzorového listu. 2. V cenách nejsou obsaženy náklady na dodávku materiálu.</t>
  </si>
  <si>
    <t>86</t>
  </si>
  <si>
    <t>5915010020</t>
  </si>
  <si>
    <t>Těžení zeminy nebo horniny železničního spodku v hornině třídy těžitelnosti I skupiny 2</t>
  </si>
  <si>
    <t>1625242178</t>
  </si>
  <si>
    <t>Těžení zeminy nebo horniny železničního spodku v hornině třídy těžitelnosti I skupiny 2. Poznámka: 1. V cenách jsou započteny náklady na těžení a uložení výzisku na terén nebo naložení na dopravní prostředek a uložení na úložišti.</t>
  </si>
  <si>
    <t>(4+4)*6*0,2</t>
  </si>
  <si>
    <t>P2802 Lp</t>
  </si>
  <si>
    <t>4*6*0,2</t>
  </si>
  <si>
    <t>87</t>
  </si>
  <si>
    <t>R213141110</t>
  </si>
  <si>
    <t>Zřízení vrstvy z geotextilie v rovině nebo ve sklonu do 1:5 š do 3 m</t>
  </si>
  <si>
    <t>1773753995</t>
  </si>
  <si>
    <t>Zřízení vrstvy z geotextilie  filtrační, separační, odvodňovací, ochranné, výztužné nebo protierozní v rovině nebo ve sklonu do 1:5, šířky do 3 m</t>
  </si>
  <si>
    <t>88</t>
  </si>
  <si>
    <t>5912050010</t>
  </si>
  <si>
    <t>Staničení výměna kilometrovníku</t>
  </si>
  <si>
    <t>-1322318483</t>
  </si>
  <si>
    <t>Staničení výměna kilometrovníku. Poznámka: 1. V cenách jsou započteny náklady na zemní práce a výměnu, demontáž nebo montáž staničení. 2. V cenách nejsou obsaženy náklady na dodávku materiálu.</t>
  </si>
  <si>
    <t>89</t>
  </si>
  <si>
    <t>5912050020</t>
  </si>
  <si>
    <t>Staničení výměna hektometrovníku</t>
  </si>
  <si>
    <t>1045209686</t>
  </si>
  <si>
    <t>Staničení výměna hektometrovníku. Poznámka: 1. V cenách jsou započteny náklady na zemní práce a výměnu, demontáž nebo montáž staničení. 2. V cenách nejsou obsaženy náklady na dodávku materiálu.</t>
  </si>
  <si>
    <t xml:space="preserve">km 25,7-25,9; 26,1-26,9; 27,1-27,9; 28,1-28,9; 29,1-29,3                  </t>
  </si>
  <si>
    <t>90</t>
  </si>
  <si>
    <t>5912015020</t>
  </si>
  <si>
    <t>Výměna návěstidla včetně sloupku a patky označníku</t>
  </si>
  <si>
    <t>866500460</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</si>
  <si>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</si>
  <si>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91</t>
  </si>
  <si>
    <t>5912015030</t>
  </si>
  <si>
    <t>Výměna návěstidla včetně sloupku a patky předvěstníku</t>
  </si>
  <si>
    <t>-1648787875</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</si>
  <si>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</si>
  <si>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92</t>
  </si>
  <si>
    <t>5912015040</t>
  </si>
  <si>
    <t>Výměna návěstidla včetně sloupku a patky rychlostníku</t>
  </si>
  <si>
    <t>105368626</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</si>
  <si>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</si>
  <si>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93</t>
  </si>
  <si>
    <t>5912015100</t>
  </si>
  <si>
    <t>Výměna návěstidla včetně sloupku a patky tabule před zastávkou</t>
  </si>
  <si>
    <t>1056094327</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</si>
  <si>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</si>
  <si>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94</t>
  </si>
  <si>
    <t>5912015110</t>
  </si>
  <si>
    <t>Výměna návěstidla včetně sloupku a patky konce nástupiště</t>
  </si>
  <si>
    <t>-1203897295</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</si>
  <si>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</si>
  <si>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OST</t>
  </si>
  <si>
    <t>Ostatní</t>
  </si>
  <si>
    <t>95</t>
  </si>
  <si>
    <t>7497351560</t>
  </si>
  <si>
    <t>Montáž přímého ukolejnění na elektrizovaných tratích nebo v kolejových obvodech</t>
  </si>
  <si>
    <t>230941729</t>
  </si>
  <si>
    <t>96</t>
  </si>
  <si>
    <t>7497371630</t>
  </si>
  <si>
    <t>Demontáže zařízení trakčního vedení svodu propojení nebo ukolejnění na elektrizovaných tratích nebo v kolejových obvodech</t>
  </si>
  <si>
    <t>1566725935</t>
  </si>
  <si>
    <t>Demontáže zařízení trakčního vedení svodu propojení nebo ukolejnění na elektrizovaných tratích nebo v kolejových obvodech - demontáž stávajícího zařízení se všemi pomocnými doplňujícími úpravami</t>
  </si>
  <si>
    <t>97</t>
  </si>
  <si>
    <t>7592005070</t>
  </si>
  <si>
    <t>Montáž počítacího bodu počítače náprav PZN 1</t>
  </si>
  <si>
    <t>-1238268886</t>
  </si>
  <si>
    <t>Montáž počítacího bodu počítače náprav PZN 1 - uložení a připevnění na určené místo, seřízení polohy, přezkoušení</t>
  </si>
  <si>
    <t>98</t>
  </si>
  <si>
    <t>7592007070</t>
  </si>
  <si>
    <t>Demontáž počítacího bodu počítače náprav PZN 1</t>
  </si>
  <si>
    <t>-1868650870</t>
  </si>
  <si>
    <t>7594105010</t>
  </si>
  <si>
    <t>Odpojení a zpětné připojení lan propojovacích jednoho stykového transformátoru</t>
  </si>
  <si>
    <t>1910260783</t>
  </si>
  <si>
    <t>Odpojení a zpětné připojení lan propojovacích jednoho stykového transformátoru - včetně odpojení a připevnění lanového propojení na pražce nebo montážní trámky</t>
  </si>
  <si>
    <t>100</t>
  </si>
  <si>
    <t>5917040030</t>
  </si>
  <si>
    <t>Kolejnicový mazník mechanický montáž</t>
  </si>
  <si>
    <t>2041283628</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</si>
  <si>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</si>
  <si>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v km 10,930</t>
  </si>
  <si>
    <t>101</t>
  </si>
  <si>
    <t>5917040040</t>
  </si>
  <si>
    <t>Kolejnicový mazník mechanický demontáž</t>
  </si>
  <si>
    <t>-1498375706</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</si>
  <si>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</si>
  <si>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VRN</t>
  </si>
  <si>
    <t>Vedlejší rozpočtové náklady</t>
  </si>
  <si>
    <t>102</t>
  </si>
  <si>
    <t>9902100200</t>
  </si>
  <si>
    <t>Doprava obousměrná (např. dodávek z vlastních zásob zhotovitele nebo objednatele nebo výzisku) mechanizací o nosnosti přes 3,5 t sypanin (kameniva, písku, suti, dlažebních kostek, atd.) do 20 km</t>
  </si>
  <si>
    <t>360352914</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</si>
  <si>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</si>
  <si>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asfalt</t>
  </si>
  <si>
    <t>164,334</t>
  </si>
  <si>
    <t>nový beton a malta</t>
  </si>
  <si>
    <t>8,600+1,405</t>
  </si>
  <si>
    <t>asfaltový recyklát</t>
  </si>
  <si>
    <t>96,000</t>
  </si>
  <si>
    <t>skládka</t>
  </si>
  <si>
    <t>3614,400</t>
  </si>
  <si>
    <t>skládka plasty</t>
  </si>
  <si>
    <t>9,530</t>
  </si>
  <si>
    <t>skládka asfalt</t>
  </si>
  <si>
    <t>181,530</t>
  </si>
  <si>
    <t>103</t>
  </si>
  <si>
    <t>9902100500</t>
  </si>
  <si>
    <t>Doprava obousměrná (např. dodávek z vlastních zásob zhotovitele nebo objednatele nebo výzisku) mechanizací o nosnosti přes 3,5 t sypanin (kameniva, písku, suti, dlažebních kostek, atd.) do 60 km</t>
  </si>
  <si>
    <t>1338901863</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</si>
  <si>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</si>
  <si>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štěrk+drť</t>
  </si>
  <si>
    <t>10723,410+25,070</t>
  </si>
  <si>
    <t>drobný materiál</t>
  </si>
  <si>
    <t>130,253</t>
  </si>
  <si>
    <t>nové návěsti</t>
  </si>
  <si>
    <t>13,718</t>
  </si>
  <si>
    <t>104</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</si>
  <si>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</si>
  <si>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</si>
  <si>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-1200233974</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</si>
  <si>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</si>
  <si>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přeprava kolejnic nové +užité</t>
  </si>
  <si>
    <t>1978,070*2</t>
  </si>
  <si>
    <t>105</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</si>
  <si>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</si>
  <si>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</si>
  <si>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448953420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</si>
  <si>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</si>
  <si>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betonové pražce</t>
  </si>
  <si>
    <t>11,505</t>
  </si>
  <si>
    <t>106</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</si>
  <si>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</si>
  <si>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</si>
  <si>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-617409650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</si>
  <si>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</si>
  <si>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betonové návěsti</t>
  </si>
  <si>
    <t>39,506</t>
  </si>
  <si>
    <t>107</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</si>
  <si>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</si>
  <si>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</si>
  <si>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-1252474222</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</si>
  <si>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</si>
  <si>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nová betonová přejezdová konstrukce</t>
  </si>
  <si>
    <t>15,600</t>
  </si>
  <si>
    <t>108</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</si>
  <si>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</si>
  <si>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</si>
  <si>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1715636765</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</si>
  <si>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</si>
  <si>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</si>
  <si>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93,032</t>
  </si>
  <si>
    <t>9902401200</t>
  </si>
  <si>
    <t>Doprava jednosměrná (např. nakupovaného materiálu) mechanizací o nosnosti přes 3,5 t objemnějšího kusového materiálu (prefabrikátů, stožárů, výhybek, rozvaděčů, vybouraných hmot atd.) do 350 km</t>
  </si>
  <si>
    <t>-1595642254</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</si>
  <si>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</si>
  <si>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</si>
  <si>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5,341</t>
  </si>
  <si>
    <t>110</t>
  </si>
  <si>
    <t>9902409100</t>
  </si>
  <si>
    <t>Doprava jednosměrná (např. nakupovaného materiálu) mechanizací o nosnosti přes 3,5 t objemnějšího kusového materiálu (prefabrikátů, stožárů, výhybek, rozvaděčů, vybouraných hmot atd.) příplatek za každý další 1 km</t>
  </si>
  <si>
    <t>394455707</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</si>
  <si>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</si>
  <si>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5,341*25</t>
  </si>
  <si>
    <t>111</t>
  </si>
  <si>
    <t>9902900200</t>
  </si>
  <si>
    <t>Naložení objemnějšího kusového materiálu, vybouraných hmot</t>
  </si>
  <si>
    <t>1025623159</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</si>
  <si>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</si>
  <si>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112</t>
  </si>
  <si>
    <t>9909000100</t>
  </si>
  <si>
    <t>Poplatek za uložení suti nebo hmot na oficiální skládku</t>
  </si>
  <si>
    <t>-138374830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</si>
  <si>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</si>
  <si>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t>
  </si>
  <si>
    <t>1764*2</t>
  </si>
  <si>
    <t>výzisk z těžení</t>
  </si>
  <si>
    <t>43,200*2</t>
  </si>
  <si>
    <t>113</t>
  </si>
  <si>
    <t>9909000400</t>
  </si>
  <si>
    <t>Poplatek za likvidaci plastových součástí</t>
  </si>
  <si>
    <t>967820373</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</si>
  <si>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</si>
  <si>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9909000600</t>
  </si>
  <si>
    <t>Poplatek za recyklaci odpadu (asfaltové směsi, kusový beton)</t>
  </si>
  <si>
    <t>172906206</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</si>
  <si>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</si>
  <si>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</si>
  <si>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363,060*0,2*2,5</t>
  </si>
  <si>
    <t>SO 02 - Betonový čekárenský přístřešek - Voděrady, Nepřevázka</t>
  </si>
  <si>
    <t>HSV - Práce a dodávky HSV</t>
  </si>
  <si>
    <t>9 - Ostatní konstrukce a práce, bourání</t>
  </si>
  <si>
    <t>997 - Přesun sutě</t>
  </si>
  <si>
    <t>767 - Konstrukce zámečnické</t>
  </si>
  <si>
    <t>712 - Povlakové krytiny</t>
  </si>
  <si>
    <t>R272311000</t>
  </si>
  <si>
    <t>Prefabrikovaný betonový čekárenský přístřešek Antivandal, včetně podkladové prefabrikované železobetonové desky +  lavička + odpadkový koš + doprava + montáž + jeřáb</t>
  </si>
  <si>
    <t>soubor</t>
  </si>
  <si>
    <t>1024</t>
  </si>
  <si>
    <t>-2089149145</t>
  </si>
  <si>
    <t>Prefabrikovaný betonový čekárenský přístřešek Antivandal, vnitřní nátěr, ochranný nátěr antigraffiti, včetně podkladové prefabrikované železobetonové desky +  lavička + odpadkový koš + doprava + montáž + jeřáb</t>
  </si>
  <si>
    <t>R55711114</t>
  </si>
  <si>
    <t>Vitrína 900x700</t>
  </si>
  <si>
    <t>-1459140991</t>
  </si>
  <si>
    <t>HSV</t>
  </si>
  <si>
    <t>Práce a dodávky HSV</t>
  </si>
  <si>
    <t>Ostatní konstrukce a práce, bourání</t>
  </si>
  <si>
    <t>926931312</t>
  </si>
  <si>
    <t>Osazení staniční tabule na zdi</t>
  </si>
  <si>
    <t>CS ÚRS 2021 01</t>
  </si>
  <si>
    <t>-2012030518</t>
  </si>
  <si>
    <t>Osazení staniční tabule  na zdi</t>
  </si>
  <si>
    <t>926931321</t>
  </si>
  <si>
    <t>Osazení staniční tabule na sloupku dvojitém</t>
  </si>
  <si>
    <t>-1247387155</t>
  </si>
  <si>
    <t>Osazení staniční tabule  na sloupku dvojitém</t>
  </si>
  <si>
    <t>961055111</t>
  </si>
  <si>
    <t>Bourání základů ze ŽB</t>
  </si>
  <si>
    <t>-1164701812</t>
  </si>
  <si>
    <t>Bourání základů z betonu  železového</t>
  </si>
  <si>
    <t>1,200</t>
  </si>
  <si>
    <t>981011414</t>
  </si>
  <si>
    <t>Demolice budov zděných na MC nebo z betonu podíl konstrukcí do 25 % postupným rozebíráním</t>
  </si>
  <si>
    <t>-1903824091</t>
  </si>
  <si>
    <t>Demolice budov  postupným rozebíráním z cihel, kamene, tvárnic na maltu cementovou nebo z betonu prostého s podílem konstrukcí přes 20 do 25 %</t>
  </si>
  <si>
    <t>133</t>
  </si>
  <si>
    <t>981511116</t>
  </si>
  <si>
    <t>Demolice konstrukcí objektů z betonu prostého postupným rozebíráním</t>
  </si>
  <si>
    <t>-1817891695</t>
  </si>
  <si>
    <t>Demolice konstrukcí objektů  postupným rozebíráním konstrukcí z betonu prostého</t>
  </si>
  <si>
    <t>7,299</t>
  </si>
  <si>
    <t>997</t>
  </si>
  <si>
    <t>Přesun sutě</t>
  </si>
  <si>
    <t>997006512</t>
  </si>
  <si>
    <t>Vodorovné doprava suti s naložením a složením na skládku do 1 km</t>
  </si>
  <si>
    <t>-98385290</t>
  </si>
  <si>
    <t>Vodorovná doprava suti na skládku s naložením na dopravní prostředek a složením přes 100 m do 1 km</t>
  </si>
  <si>
    <t>3,263</t>
  </si>
  <si>
    <t>81,928</t>
  </si>
  <si>
    <t>997006519</t>
  </si>
  <si>
    <t>Příplatek k vodorovnému přemístění suti na skládku ZKD 1 km přes 1 km</t>
  </si>
  <si>
    <t>478292008</t>
  </si>
  <si>
    <t>Vodorovná doprava suti na skládku s naložením na dopravní prostředek a složením Příplatek k ceně za každý další i započatý 1 km</t>
  </si>
  <si>
    <t>3,263*19</t>
  </si>
  <si>
    <t>81,928*19</t>
  </si>
  <si>
    <t>R997013635</t>
  </si>
  <si>
    <t>Vyklízení komunálního odpadu z objektu a v jeho bezprostředním okolí, včetně naložení</t>
  </si>
  <si>
    <t>1305570013</t>
  </si>
  <si>
    <t>997013862</t>
  </si>
  <si>
    <t>Poplatek za uložení stavebního odpadu na recyklační skládce (skládkovné) z armovaného betonu kód odpadu  17 01 01</t>
  </si>
  <si>
    <t>-1047270463</t>
  </si>
  <si>
    <t>Poplatek za uložení stavebního odpadu na recyklační skládce (skládkovné) z armovaného betonu zatříděného do Katalogu odpadů pod kódem 17 01 01</t>
  </si>
  <si>
    <t>767</t>
  </si>
  <si>
    <t>Konstrukce zámečnické</t>
  </si>
  <si>
    <t>767134802</t>
  </si>
  <si>
    <t>Demontáž oplechování stěn šroubovaných</t>
  </si>
  <si>
    <t>1807657715</t>
  </si>
  <si>
    <t>Demontáž stěn a příček z plechů oplechování stěn plechy šroubovanými</t>
  </si>
  <si>
    <t>767392802</t>
  </si>
  <si>
    <t>Demontáž krytin střech z plechů šroubovaných do suti</t>
  </si>
  <si>
    <t>991901474</t>
  </si>
  <si>
    <t>8,160</t>
  </si>
  <si>
    <t>767995112</t>
  </si>
  <si>
    <t>Montáž atypických zámečnických konstrukcí hmotnosti do 10 kg</t>
  </si>
  <si>
    <t>-2097994227</t>
  </si>
  <si>
    <t>Montáž ostatních atypických zámečnických konstrukcí  hmotnosti přes 5 do 10 kg</t>
  </si>
  <si>
    <t>zast.Voděrady vitrína</t>
  </si>
  <si>
    <t>5,5*2</t>
  </si>
  <si>
    <t>zast.Nepřevázka vitrína</t>
  </si>
  <si>
    <t>767996701</t>
  </si>
  <si>
    <t>Demontáž atypických zámečnických konstrukcí řezáním hmotnosti jednotlivých dílů do 50 kg</t>
  </si>
  <si>
    <t>-271836885</t>
  </si>
  <si>
    <t>Demontáž ostatních zámečnických konstrukcí  o hmotnosti jednotlivých dílů řezáním do 50 kg</t>
  </si>
  <si>
    <t>200</t>
  </si>
  <si>
    <t>998767201</t>
  </si>
  <si>
    <t>Přesun hmot procentní pro zámečnické konstrukce v objektech v do 6 m</t>
  </si>
  <si>
    <t>%</t>
  </si>
  <si>
    <t>-1628922757</t>
  </si>
  <si>
    <t>Přesun hmot pro zámečnické konstrukce  stanovený procentní sazbou (%) z ceny vodorovná dopravní vzdálenost do 50 m v objektech výšky do 6 m</t>
  </si>
  <si>
    <t>12,013</t>
  </si>
  <si>
    <t>712</t>
  </si>
  <si>
    <t>Povlakové krytiny</t>
  </si>
  <si>
    <t>712400832</t>
  </si>
  <si>
    <t>Odstranění povlakové krytiny střech do 30° dvouvrstvé</t>
  </si>
  <si>
    <t>-1836869547</t>
  </si>
  <si>
    <t>Odstranění ze střech šikmých přes 10° do 30°  krytiny povlakové dvouvrstvé</t>
  </si>
  <si>
    <t>SO 03 - Přeprava mechanizace</t>
  </si>
  <si>
    <t>9903100100</t>
  </si>
  <si>
    <t>Přeprava mechanizace na místo prováděných prací o hmotnosti do 12 t přes 50 do 100 km</t>
  </si>
  <si>
    <t>-372827642</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</si>
  <si>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</si>
  <si>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</si>
  <si>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</si>
  <si>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</si>
  <si>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</si>
  <si>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</si>
  <si>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-1240266642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</si>
  <si>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</si>
  <si>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</si>
  <si>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</si>
  <si>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</si>
  <si>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</si>
  <si>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</si>
  <si>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brousící souprava</t>
  </si>
  <si>
    <t>PRSM</t>
  </si>
  <si>
    <t>SO 04 - VON</t>
  </si>
  <si>
    <t>022101001</t>
  </si>
  <si>
    <t>Geodetické práce Geodetické práce před opravou</t>
  </si>
  <si>
    <t>-1583065981</t>
  </si>
  <si>
    <t>022101021</t>
  </si>
  <si>
    <t>Geodetické práce Geodetické práce po ukončení opravy</t>
  </si>
  <si>
    <t>-2114129751</t>
  </si>
  <si>
    <t>022121001</t>
  </si>
  <si>
    <t>Geodetické práce Diagnostika technické infrastruktury Vytýčení trasy inženýrských sítí</t>
  </si>
  <si>
    <t>hod</t>
  </si>
  <si>
    <t>212730830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</si>
  <si>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</si>
  <si>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120</t>
  </si>
  <si>
    <t>023101041</t>
  </si>
  <si>
    <t>Projektové práce Projektové práce v rozsahu ZRN (vyjma dále jmenované práce) přes 20 mil. Kč</t>
  </si>
  <si>
    <t>-211361891</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</si>
  <si>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</si>
  <si>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</si>
  <si>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</si>
  <si>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2063614698</t>
  </si>
  <si>
    <t>zabezpečení staveniště</t>
  </si>
  <si>
    <t>033111001</t>
  </si>
  <si>
    <t>Provozní vlivy Výluka silničního provozu se zajištěním objížďky</t>
  </si>
  <si>
    <t>765618532</t>
  </si>
  <si>
    <t>P2788 - P2798; P2800; P2802 - P2807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</si>
</sst>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1"/>
      <c r="AS2" s="281"/>
      <c r="AT2" s="281"/>
      <c r="AU2" s="281"/>
      <c r="AV2" s="281"/>
      <c r="AW2" s="281"/>
      <c r="AX2" s="281"/>
      <c r="AY2" s="281"/>
      <c r="AZ2" s="281"/>
      <c r="BA2" s="281"/>
      <c r="BB2" s="281"/>
      <c r="BC2" s="281"/>
      <c r="BD2" s="281"/>
      <c r="BE2" s="281"/>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5" t="s">
        <v>14</v>
      </c>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1"/>
      <c r="AQ5" s="21"/>
      <c r="AR5" s="19"/>
      <c r="BE5" s="262" t="s">
        <v>15</v>
      </c>
      <c r="BS5" s="16" t="s">
        <v>6</v>
      </c>
    </row>
    <row r="6" spans="1:74" s="1" customFormat="1" ht="36.950000000000003" customHeight="1">
      <c r="B6" s="20"/>
      <c r="C6" s="21"/>
      <c r="D6" s="27" t="s">
        <v>16</v>
      </c>
      <c r="E6" s="21"/>
      <c r="F6" s="21"/>
      <c r="G6" s="21"/>
      <c r="H6" s="21"/>
      <c r="I6" s="21"/>
      <c r="J6" s="21"/>
      <c r="K6" s="267" t="s">
        <v>17</v>
      </c>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c r="AP6" s="21"/>
      <c r="AQ6" s="21"/>
      <c r="AR6" s="19"/>
      <c r="BE6" s="263"/>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3"/>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3"/>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3"/>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3"/>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3"/>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3"/>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3"/>
      <c r="BS13" s="16" t="s">
        <v>6</v>
      </c>
    </row>
    <row r="14" spans="1:74">
      <c r="B14" s="20"/>
      <c r="C14" s="21"/>
      <c r="D14" s="21"/>
      <c r="E14" s="268" t="s">
        <v>29</v>
      </c>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8" t="s">
        <v>27</v>
      </c>
      <c r="AL14" s="21"/>
      <c r="AM14" s="21"/>
      <c r="AN14" s="30" t="s">
        <v>29</v>
      </c>
      <c r="AO14" s="21"/>
      <c r="AP14" s="21"/>
      <c r="AQ14" s="21"/>
      <c r="AR14" s="19"/>
      <c r="BE14" s="263"/>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3"/>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3"/>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3"/>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3"/>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3"/>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3"/>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3"/>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3"/>
    </row>
    <row r="23" spans="1:71" s="1" customFormat="1" ht="16.5" customHeight="1">
      <c r="B23" s="20"/>
      <c r="C23" s="21"/>
      <c r="D23" s="21"/>
      <c r="E23" s="270" t="s">
        <v>1</v>
      </c>
      <c r="F23" s="270"/>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0"/>
      <c r="AL23" s="270"/>
      <c r="AM23" s="270"/>
      <c r="AN23" s="270"/>
      <c r="AO23" s="21"/>
      <c r="AP23" s="21"/>
      <c r="AQ23" s="21"/>
      <c r="AR23" s="19"/>
      <c r="BE23" s="263"/>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3"/>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3"/>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1">
        <f>ROUND(AG94,2)</f>
        <v>0</v>
      </c>
      <c r="AL26" s="272"/>
      <c r="AM26" s="272"/>
      <c r="AN26" s="272"/>
      <c r="AO26" s="272"/>
      <c r="AP26" s="35"/>
      <c r="AQ26" s="35"/>
      <c r="AR26" s="38"/>
      <c r="BE26" s="263"/>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3"/>
    </row>
    <row r="28" spans="1:71" s="2" customFormat="1">
      <c r="A28" s="33"/>
      <c r="B28" s="34"/>
      <c r="C28" s="35"/>
      <c r="D28" s="35"/>
      <c r="E28" s="35"/>
      <c r="F28" s="35"/>
      <c r="G28" s="35"/>
      <c r="H28" s="35"/>
      <c r="I28" s="35"/>
      <c r="J28" s="35"/>
      <c r="K28" s="35"/>
      <c r="L28" s="273" t="s">
        <v>36</v>
      </c>
      <c r="M28" s="273"/>
      <c r="N28" s="273"/>
      <c r="O28" s="273"/>
      <c r="P28" s="273"/>
      <c r="Q28" s="35"/>
      <c r="R28" s="35"/>
      <c r="S28" s="35"/>
      <c r="T28" s="35"/>
      <c r="U28" s="35"/>
      <c r="V28" s="35"/>
      <c r="W28" s="273" t="s">
        <v>37</v>
      </c>
      <c r="X28" s="273"/>
      <c r="Y28" s="273"/>
      <c r="Z28" s="273"/>
      <c r="AA28" s="273"/>
      <c r="AB28" s="273"/>
      <c r="AC28" s="273"/>
      <c r="AD28" s="273"/>
      <c r="AE28" s="273"/>
      <c r="AF28" s="35"/>
      <c r="AG28" s="35"/>
      <c r="AH28" s="35"/>
      <c r="AI28" s="35"/>
      <c r="AJ28" s="35"/>
      <c r="AK28" s="273" t="s">
        <v>38</v>
      </c>
      <c r="AL28" s="273"/>
      <c r="AM28" s="273"/>
      <c r="AN28" s="273"/>
      <c r="AO28" s="273"/>
      <c r="AP28" s="35"/>
      <c r="AQ28" s="35"/>
      <c r="AR28" s="38"/>
      <c r="BE28" s="263"/>
    </row>
    <row r="29" spans="1:71" s="3" customFormat="1" ht="14.45" customHeight="1">
      <c r="B29" s="39"/>
      <c r="C29" s="40"/>
      <c r="D29" s="28" t="s">
        <v>39</v>
      </c>
      <c r="E29" s="40"/>
      <c r="F29" s="28" t="s">
        <v>40</v>
      </c>
      <c r="G29" s="40"/>
      <c r="H29" s="40"/>
      <c r="I29" s="40"/>
      <c r="J29" s="40"/>
      <c r="K29" s="40"/>
      <c r="L29" s="276">
        <v>0.21</v>
      </c>
      <c r="M29" s="275"/>
      <c r="N29" s="275"/>
      <c r="O29" s="275"/>
      <c r="P29" s="275"/>
      <c r="Q29" s="40"/>
      <c r="R29" s="40"/>
      <c r="S29" s="40"/>
      <c r="T29" s="40"/>
      <c r="U29" s="40"/>
      <c r="V29" s="40"/>
      <c r="W29" s="274">
        <f>ROUND(AZ94, 2)</f>
        <v>0</v>
      </c>
      <c r="X29" s="275"/>
      <c r="Y29" s="275"/>
      <c r="Z29" s="275"/>
      <c r="AA29" s="275"/>
      <c r="AB29" s="275"/>
      <c r="AC29" s="275"/>
      <c r="AD29" s="275"/>
      <c r="AE29" s="275"/>
      <c r="AF29" s="40"/>
      <c r="AG29" s="40"/>
      <c r="AH29" s="40"/>
      <c r="AI29" s="40"/>
      <c r="AJ29" s="40"/>
      <c r="AK29" s="274">
        <f>ROUND(AV94, 2)</f>
        <v>0</v>
      </c>
      <c r="AL29" s="275"/>
      <c r="AM29" s="275"/>
      <c r="AN29" s="275"/>
      <c r="AO29" s="275"/>
      <c r="AP29" s="40"/>
      <c r="AQ29" s="40"/>
      <c r="AR29" s="41"/>
      <c r="BE29" s="264"/>
    </row>
    <row r="30" spans="1:71" s="3" customFormat="1" ht="14.45" customHeight="1">
      <c r="B30" s="39"/>
      <c r="C30" s="40"/>
      <c r="D30" s="40"/>
      <c r="E30" s="40"/>
      <c r="F30" s="28" t="s">
        <v>41</v>
      </c>
      <c r="G30" s="40"/>
      <c r="H30" s="40"/>
      <c r="I30" s="40"/>
      <c r="J30" s="40"/>
      <c r="K30" s="40"/>
      <c r="L30" s="276">
        <v>0.15</v>
      </c>
      <c r="M30" s="275"/>
      <c r="N30" s="275"/>
      <c r="O30" s="275"/>
      <c r="P30" s="275"/>
      <c r="Q30" s="40"/>
      <c r="R30" s="40"/>
      <c r="S30" s="40"/>
      <c r="T30" s="40"/>
      <c r="U30" s="40"/>
      <c r="V30" s="40"/>
      <c r="W30" s="274">
        <f>ROUND(BA94, 2)</f>
        <v>0</v>
      </c>
      <c r="X30" s="275"/>
      <c r="Y30" s="275"/>
      <c r="Z30" s="275"/>
      <c r="AA30" s="275"/>
      <c r="AB30" s="275"/>
      <c r="AC30" s="275"/>
      <c r="AD30" s="275"/>
      <c r="AE30" s="275"/>
      <c r="AF30" s="40"/>
      <c r="AG30" s="40"/>
      <c r="AH30" s="40"/>
      <c r="AI30" s="40"/>
      <c r="AJ30" s="40"/>
      <c r="AK30" s="274">
        <f>ROUND(AW94, 2)</f>
        <v>0</v>
      </c>
      <c r="AL30" s="275"/>
      <c r="AM30" s="275"/>
      <c r="AN30" s="275"/>
      <c r="AO30" s="275"/>
      <c r="AP30" s="40"/>
      <c r="AQ30" s="40"/>
      <c r="AR30" s="41"/>
      <c r="BE30" s="264"/>
    </row>
    <row r="31" spans="1:71" s="3" customFormat="1" ht="14.45" hidden="1" customHeight="1">
      <c r="B31" s="39"/>
      <c r="C31" s="40"/>
      <c r="D31" s="40"/>
      <c r="E31" s="40"/>
      <c r="F31" s="28" t="s">
        <v>42</v>
      </c>
      <c r="G31" s="40"/>
      <c r="H31" s="40"/>
      <c r="I31" s="40"/>
      <c r="J31" s="40"/>
      <c r="K31" s="40"/>
      <c r="L31" s="276">
        <v>0.21</v>
      </c>
      <c r="M31" s="275"/>
      <c r="N31" s="275"/>
      <c r="O31" s="275"/>
      <c r="P31" s="275"/>
      <c r="Q31" s="40"/>
      <c r="R31" s="40"/>
      <c r="S31" s="40"/>
      <c r="T31" s="40"/>
      <c r="U31" s="40"/>
      <c r="V31" s="40"/>
      <c r="W31" s="274">
        <f>ROUND(BB94, 2)</f>
        <v>0</v>
      </c>
      <c r="X31" s="275"/>
      <c r="Y31" s="275"/>
      <c r="Z31" s="275"/>
      <c r="AA31" s="275"/>
      <c r="AB31" s="275"/>
      <c r="AC31" s="275"/>
      <c r="AD31" s="275"/>
      <c r="AE31" s="275"/>
      <c r="AF31" s="40"/>
      <c r="AG31" s="40"/>
      <c r="AH31" s="40"/>
      <c r="AI31" s="40"/>
      <c r="AJ31" s="40"/>
      <c r="AK31" s="274">
        <v>0</v>
      </c>
      <c r="AL31" s="275"/>
      <c r="AM31" s="275"/>
      <c r="AN31" s="275"/>
      <c r="AO31" s="275"/>
      <c r="AP31" s="40"/>
      <c r="AQ31" s="40"/>
      <c r="AR31" s="41"/>
      <c r="BE31" s="264"/>
    </row>
    <row r="32" spans="1:71" s="3" customFormat="1" ht="14.45" hidden="1" customHeight="1">
      <c r="B32" s="39"/>
      <c r="C32" s="40"/>
      <c r="D32" s="40"/>
      <c r="E32" s="40"/>
      <c r="F32" s="28" t="s">
        <v>43</v>
      </c>
      <c r="G32" s="40"/>
      <c r="H32" s="40"/>
      <c r="I32" s="40"/>
      <c r="J32" s="40"/>
      <c r="K32" s="40"/>
      <c r="L32" s="276">
        <v>0.15</v>
      </c>
      <c r="M32" s="275"/>
      <c r="N32" s="275"/>
      <c r="O32" s="275"/>
      <c r="P32" s="275"/>
      <c r="Q32" s="40"/>
      <c r="R32" s="40"/>
      <c r="S32" s="40"/>
      <c r="T32" s="40"/>
      <c r="U32" s="40"/>
      <c r="V32" s="40"/>
      <c r="W32" s="274">
        <f>ROUND(BC94, 2)</f>
        <v>0</v>
      </c>
      <c r="X32" s="275"/>
      <c r="Y32" s="275"/>
      <c r="Z32" s="275"/>
      <c r="AA32" s="275"/>
      <c r="AB32" s="275"/>
      <c r="AC32" s="275"/>
      <c r="AD32" s="275"/>
      <c r="AE32" s="275"/>
      <c r="AF32" s="40"/>
      <c r="AG32" s="40"/>
      <c r="AH32" s="40"/>
      <c r="AI32" s="40"/>
      <c r="AJ32" s="40"/>
      <c r="AK32" s="274">
        <v>0</v>
      </c>
      <c r="AL32" s="275"/>
      <c r="AM32" s="275"/>
      <c r="AN32" s="275"/>
      <c r="AO32" s="275"/>
      <c r="AP32" s="40"/>
      <c r="AQ32" s="40"/>
      <c r="AR32" s="41"/>
      <c r="BE32" s="264"/>
    </row>
    <row r="33" spans="1:57" s="3" customFormat="1" ht="14.45" hidden="1" customHeight="1">
      <c r="B33" s="39"/>
      <c r="C33" s="40"/>
      <c r="D33" s="40"/>
      <c r="E33" s="40"/>
      <c r="F33" s="28" t="s">
        <v>44</v>
      </c>
      <c r="G33" s="40"/>
      <c r="H33" s="40"/>
      <c r="I33" s="40"/>
      <c r="J33" s="40"/>
      <c r="K33" s="40"/>
      <c r="L33" s="276">
        <v>0</v>
      </c>
      <c r="M33" s="275"/>
      <c r="N33" s="275"/>
      <c r="O33" s="275"/>
      <c r="P33" s="275"/>
      <c r="Q33" s="40"/>
      <c r="R33" s="40"/>
      <c r="S33" s="40"/>
      <c r="T33" s="40"/>
      <c r="U33" s="40"/>
      <c r="V33" s="40"/>
      <c r="W33" s="274">
        <f>ROUND(BD94, 2)</f>
        <v>0</v>
      </c>
      <c r="X33" s="275"/>
      <c r="Y33" s="275"/>
      <c r="Z33" s="275"/>
      <c r="AA33" s="275"/>
      <c r="AB33" s="275"/>
      <c r="AC33" s="275"/>
      <c r="AD33" s="275"/>
      <c r="AE33" s="275"/>
      <c r="AF33" s="40"/>
      <c r="AG33" s="40"/>
      <c r="AH33" s="40"/>
      <c r="AI33" s="40"/>
      <c r="AJ33" s="40"/>
      <c r="AK33" s="274">
        <v>0</v>
      </c>
      <c r="AL33" s="275"/>
      <c r="AM33" s="275"/>
      <c r="AN33" s="275"/>
      <c r="AO33" s="275"/>
      <c r="AP33" s="40"/>
      <c r="AQ33" s="40"/>
      <c r="AR33" s="41"/>
      <c r="BE33" s="264"/>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3"/>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80" t="s">
        <v>47</v>
      </c>
      <c r="Y35" s="278"/>
      <c r="Z35" s="278"/>
      <c r="AA35" s="278"/>
      <c r="AB35" s="278"/>
      <c r="AC35" s="44"/>
      <c r="AD35" s="44"/>
      <c r="AE35" s="44"/>
      <c r="AF35" s="44"/>
      <c r="AG35" s="44"/>
      <c r="AH35" s="44"/>
      <c r="AI35" s="44"/>
      <c r="AJ35" s="44"/>
      <c r="AK35" s="277">
        <f>SUM(AK26:AK33)</f>
        <v>0</v>
      </c>
      <c r="AL35" s="278"/>
      <c r="AM35" s="278"/>
      <c r="AN35" s="278"/>
      <c r="AO35" s="279"/>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24</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1" t="str">
        <f>K6</f>
        <v>Oprava trati v úseku Nymburk - Mladá Boleslav</v>
      </c>
      <c r="M85" s="242"/>
      <c r="N85" s="242"/>
      <c r="O85" s="242"/>
      <c r="P85" s="242"/>
      <c r="Q85" s="242"/>
      <c r="R85" s="242"/>
      <c r="S85" s="242"/>
      <c r="T85" s="242"/>
      <c r="U85" s="242"/>
      <c r="V85" s="242"/>
      <c r="W85" s="242"/>
      <c r="X85" s="242"/>
      <c r="Y85" s="242"/>
      <c r="Z85" s="242"/>
      <c r="AA85" s="242"/>
      <c r="AB85" s="242"/>
      <c r="AC85" s="242"/>
      <c r="AD85" s="242"/>
      <c r="AE85" s="242"/>
      <c r="AF85" s="242"/>
      <c r="AG85" s="242"/>
      <c r="AH85" s="242"/>
      <c r="AI85" s="242"/>
      <c r="AJ85" s="242"/>
      <c r="AK85" s="242"/>
      <c r="AL85" s="242"/>
      <c r="AM85" s="242"/>
      <c r="AN85" s="242"/>
      <c r="AO85" s="24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3" t="str">
        <f>IF(AN8= "","",AN8)</f>
        <v>16. 2. 2021</v>
      </c>
      <c r="AN87" s="243"/>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Ing.Toláš Josef</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4" t="str">
        <f>IF(E17="","",E17)</f>
        <v xml:space="preserve"> </v>
      </c>
      <c r="AN89" s="245"/>
      <c r="AO89" s="245"/>
      <c r="AP89" s="245"/>
      <c r="AQ89" s="35"/>
      <c r="AR89" s="38"/>
      <c r="AS89" s="246" t="s">
        <v>55</v>
      </c>
      <c r="AT89" s="247"/>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4" t="str">
        <f>IF(E20="","",E20)</f>
        <v>Šubr Pavel</v>
      </c>
      <c r="AN90" s="245"/>
      <c r="AO90" s="245"/>
      <c r="AP90" s="245"/>
      <c r="AQ90" s="35"/>
      <c r="AR90" s="38"/>
      <c r="AS90" s="248"/>
      <c r="AT90" s="249"/>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50"/>
      <c r="AT91" s="251"/>
      <c r="AU91" s="70"/>
      <c r="AV91" s="70"/>
      <c r="AW91" s="70"/>
      <c r="AX91" s="70"/>
      <c r="AY91" s="70"/>
      <c r="AZ91" s="70"/>
      <c r="BA91" s="70"/>
      <c r="BB91" s="70"/>
      <c r="BC91" s="70"/>
      <c r="BD91" s="71"/>
      <c r="BE91" s="33"/>
    </row>
    <row r="92" spans="1:91" s="2" customFormat="1" ht="29.25" customHeight="1">
      <c r="A92" s="33"/>
      <c r="B92" s="34"/>
      <c r="C92" s="252" t="s">
        <v>56</v>
      </c>
      <c r="D92" s="253"/>
      <c r="E92" s="253"/>
      <c r="F92" s="253"/>
      <c r="G92" s="253"/>
      <c r="H92" s="72"/>
      <c r="I92" s="255" t="s">
        <v>57</v>
      </c>
      <c r="J92" s="253"/>
      <c r="K92" s="253"/>
      <c r="L92" s="253"/>
      <c r="M92" s="253"/>
      <c r="N92" s="253"/>
      <c r="O92" s="253"/>
      <c r="P92" s="253"/>
      <c r="Q92" s="253"/>
      <c r="R92" s="253"/>
      <c r="S92" s="253"/>
      <c r="T92" s="253"/>
      <c r="U92" s="253"/>
      <c r="V92" s="253"/>
      <c r="W92" s="253"/>
      <c r="X92" s="253"/>
      <c r="Y92" s="253"/>
      <c r="Z92" s="253"/>
      <c r="AA92" s="253"/>
      <c r="AB92" s="253"/>
      <c r="AC92" s="253"/>
      <c r="AD92" s="253"/>
      <c r="AE92" s="253"/>
      <c r="AF92" s="253"/>
      <c r="AG92" s="254" t="s">
        <v>58</v>
      </c>
      <c r="AH92" s="253"/>
      <c r="AI92" s="253"/>
      <c r="AJ92" s="253"/>
      <c r="AK92" s="253"/>
      <c r="AL92" s="253"/>
      <c r="AM92" s="253"/>
      <c r="AN92" s="255" t="s">
        <v>59</v>
      </c>
      <c r="AO92" s="253"/>
      <c r="AP92" s="256"/>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60">
        <f>ROUND(SUM(AG95:AG98),2)</f>
        <v>0</v>
      </c>
      <c r="AH94" s="260"/>
      <c r="AI94" s="260"/>
      <c r="AJ94" s="260"/>
      <c r="AK94" s="260"/>
      <c r="AL94" s="260"/>
      <c r="AM94" s="260"/>
      <c r="AN94" s="261">
        <f>SUM(AG94,AT94)</f>
        <v>0</v>
      </c>
      <c r="AO94" s="261"/>
      <c r="AP94" s="261"/>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74</v>
      </c>
      <c r="BT94" s="90" t="s">
        <v>75</v>
      </c>
      <c r="BU94" s="91" t="s">
        <v>76</v>
      </c>
      <c r="BV94" s="90" t="s">
        <v>77</v>
      </c>
      <c r="BW94" s="90" t="s">
        <v>5</v>
      </c>
      <c r="BX94" s="90" t="s">
        <v>78</v>
      </c>
      <c r="CL94" s="90" t="s">
        <v>1</v>
      </c>
    </row>
    <row r="95" spans="1:91" s="7" customFormat="1" ht="24.75" customHeight="1">
      <c r="A95" s="92" t="s">
        <v>79</v>
      </c>
      <c r="B95" s="93"/>
      <c r="C95" s="94"/>
      <c r="D95" s="257" t="s">
        <v>80</v>
      </c>
      <c r="E95" s="257"/>
      <c r="F95" s="257"/>
      <c r="G95" s="257"/>
      <c r="H95" s="257"/>
      <c r="I95" s="95"/>
      <c r="J95" s="257" t="s">
        <v>81</v>
      </c>
      <c r="K95" s="257"/>
      <c r="L95" s="257"/>
      <c r="M95" s="257"/>
      <c r="N95" s="257"/>
      <c r="O95" s="257"/>
      <c r="P95" s="257"/>
      <c r="Q95" s="257"/>
      <c r="R95" s="257"/>
      <c r="S95" s="257"/>
      <c r="T95" s="257"/>
      <c r="U95" s="257"/>
      <c r="V95" s="257"/>
      <c r="W95" s="257"/>
      <c r="X95" s="257"/>
      <c r="Y95" s="257"/>
      <c r="Z95" s="257"/>
      <c r="AA95" s="257"/>
      <c r="AB95" s="257"/>
      <c r="AC95" s="257"/>
      <c r="AD95" s="257"/>
      <c r="AE95" s="257"/>
      <c r="AF95" s="257"/>
      <c r="AG95" s="258">
        <f>'SO 01 - Oprava traťového ...'!J30</f>
        <v>0</v>
      </c>
      <c r="AH95" s="259"/>
      <c r="AI95" s="259"/>
      <c r="AJ95" s="259"/>
      <c r="AK95" s="259"/>
      <c r="AL95" s="259"/>
      <c r="AM95" s="259"/>
      <c r="AN95" s="258">
        <f>SUM(AG95,AT95)</f>
        <v>0</v>
      </c>
      <c r="AO95" s="259"/>
      <c r="AP95" s="259"/>
      <c r="AQ95" s="96" t="s">
        <v>82</v>
      </c>
      <c r="AR95" s="97"/>
      <c r="AS95" s="98">
        <v>0</v>
      </c>
      <c r="AT95" s="99">
        <f>ROUND(SUM(AV95:AW95),2)</f>
        <v>0</v>
      </c>
      <c r="AU95" s="100">
        <f>'SO 01 - Oprava traťového ...'!P121</f>
        <v>0</v>
      </c>
      <c r="AV95" s="99">
        <f>'SO 01 - Oprava traťového ...'!J33</f>
        <v>0</v>
      </c>
      <c r="AW95" s="99">
        <f>'SO 01 - Oprava traťového ...'!J34</f>
        <v>0</v>
      </c>
      <c r="AX95" s="99">
        <f>'SO 01 - Oprava traťového ...'!J35</f>
        <v>0</v>
      </c>
      <c r="AY95" s="99">
        <f>'SO 01 - Oprava traťového ...'!J36</f>
        <v>0</v>
      </c>
      <c r="AZ95" s="99">
        <f>'SO 01 - Oprava traťového ...'!F33</f>
        <v>0</v>
      </c>
      <c r="BA95" s="99">
        <f>'SO 01 - Oprava traťového ...'!F34</f>
        <v>0</v>
      </c>
      <c r="BB95" s="99">
        <f>'SO 01 - Oprava traťového ...'!F35</f>
        <v>0</v>
      </c>
      <c r="BC95" s="99">
        <f>'SO 01 - Oprava traťového ...'!F36</f>
        <v>0</v>
      </c>
      <c r="BD95" s="101">
        <f>'SO 01 - Oprava traťového ...'!F37</f>
        <v>0</v>
      </c>
      <c r="BT95" s="102" t="s">
        <v>83</v>
      </c>
      <c r="BV95" s="102" t="s">
        <v>77</v>
      </c>
      <c r="BW95" s="102" t="s">
        <v>84</v>
      </c>
      <c r="BX95" s="102" t="s">
        <v>5</v>
      </c>
      <c r="CL95" s="102" t="s">
        <v>1</v>
      </c>
      <c r="CM95" s="102" t="s">
        <v>85</v>
      </c>
    </row>
    <row r="96" spans="1:91" s="7" customFormat="1" ht="24.75" customHeight="1">
      <c r="A96" s="92" t="s">
        <v>79</v>
      </c>
      <c r="B96" s="93"/>
      <c r="C96" s="94"/>
      <c r="D96" s="257" t="s">
        <v>86</v>
      </c>
      <c r="E96" s="257"/>
      <c r="F96" s="257"/>
      <c r="G96" s="257"/>
      <c r="H96" s="257"/>
      <c r="I96" s="95"/>
      <c r="J96" s="257" t="s">
        <v>87</v>
      </c>
      <c r="K96" s="257"/>
      <c r="L96" s="257"/>
      <c r="M96" s="257"/>
      <c r="N96" s="257"/>
      <c r="O96" s="257"/>
      <c r="P96" s="257"/>
      <c r="Q96" s="257"/>
      <c r="R96" s="257"/>
      <c r="S96" s="257"/>
      <c r="T96" s="257"/>
      <c r="U96" s="257"/>
      <c r="V96" s="257"/>
      <c r="W96" s="257"/>
      <c r="X96" s="257"/>
      <c r="Y96" s="257"/>
      <c r="Z96" s="257"/>
      <c r="AA96" s="257"/>
      <c r="AB96" s="257"/>
      <c r="AC96" s="257"/>
      <c r="AD96" s="257"/>
      <c r="AE96" s="257"/>
      <c r="AF96" s="257"/>
      <c r="AG96" s="258">
        <f>'SO 02 - Betonový čekárens...'!J30</f>
        <v>0</v>
      </c>
      <c r="AH96" s="259"/>
      <c r="AI96" s="259"/>
      <c r="AJ96" s="259"/>
      <c r="AK96" s="259"/>
      <c r="AL96" s="259"/>
      <c r="AM96" s="259"/>
      <c r="AN96" s="258">
        <f>SUM(AG96,AT96)</f>
        <v>0</v>
      </c>
      <c r="AO96" s="259"/>
      <c r="AP96" s="259"/>
      <c r="AQ96" s="96" t="s">
        <v>82</v>
      </c>
      <c r="AR96" s="97"/>
      <c r="AS96" s="98">
        <v>0</v>
      </c>
      <c r="AT96" s="99">
        <f>ROUND(SUM(AV96:AW96),2)</f>
        <v>0</v>
      </c>
      <c r="AU96" s="100">
        <f>'SO 02 - Betonový čekárens...'!P121</f>
        <v>0</v>
      </c>
      <c r="AV96" s="99">
        <f>'SO 02 - Betonový čekárens...'!J33</f>
        <v>0</v>
      </c>
      <c r="AW96" s="99">
        <f>'SO 02 - Betonový čekárens...'!J34</f>
        <v>0</v>
      </c>
      <c r="AX96" s="99">
        <f>'SO 02 - Betonový čekárens...'!J35</f>
        <v>0</v>
      </c>
      <c r="AY96" s="99">
        <f>'SO 02 - Betonový čekárens...'!J36</f>
        <v>0</v>
      </c>
      <c r="AZ96" s="99">
        <f>'SO 02 - Betonový čekárens...'!F33</f>
        <v>0</v>
      </c>
      <c r="BA96" s="99">
        <f>'SO 02 - Betonový čekárens...'!F34</f>
        <v>0</v>
      </c>
      <c r="BB96" s="99">
        <f>'SO 02 - Betonový čekárens...'!F35</f>
        <v>0</v>
      </c>
      <c r="BC96" s="99">
        <f>'SO 02 - Betonový čekárens...'!F36</f>
        <v>0</v>
      </c>
      <c r="BD96" s="101">
        <f>'SO 02 - Betonový čekárens...'!F37</f>
        <v>0</v>
      </c>
      <c r="BT96" s="102" t="s">
        <v>83</v>
      </c>
      <c r="BV96" s="102" t="s">
        <v>77</v>
      </c>
      <c r="BW96" s="102" t="s">
        <v>88</v>
      </c>
      <c r="BX96" s="102" t="s">
        <v>5</v>
      </c>
      <c r="CL96" s="102" t="s">
        <v>1</v>
      </c>
      <c r="CM96" s="102" t="s">
        <v>85</v>
      </c>
    </row>
    <row r="97" spans="1:91" s="7" customFormat="1" ht="16.5" customHeight="1">
      <c r="A97" s="92" t="s">
        <v>79</v>
      </c>
      <c r="B97" s="93"/>
      <c r="C97" s="94"/>
      <c r="D97" s="257" t="s">
        <v>89</v>
      </c>
      <c r="E97" s="257"/>
      <c r="F97" s="257"/>
      <c r="G97" s="257"/>
      <c r="H97" s="257"/>
      <c r="I97" s="95"/>
      <c r="J97" s="257" t="s">
        <v>90</v>
      </c>
      <c r="K97" s="257"/>
      <c r="L97" s="257"/>
      <c r="M97" s="257"/>
      <c r="N97" s="257"/>
      <c r="O97" s="257"/>
      <c r="P97" s="257"/>
      <c r="Q97" s="257"/>
      <c r="R97" s="257"/>
      <c r="S97" s="257"/>
      <c r="T97" s="257"/>
      <c r="U97" s="257"/>
      <c r="V97" s="257"/>
      <c r="W97" s="257"/>
      <c r="X97" s="257"/>
      <c r="Y97" s="257"/>
      <c r="Z97" s="257"/>
      <c r="AA97" s="257"/>
      <c r="AB97" s="257"/>
      <c r="AC97" s="257"/>
      <c r="AD97" s="257"/>
      <c r="AE97" s="257"/>
      <c r="AF97" s="257"/>
      <c r="AG97" s="258">
        <f>'SO 03 - Přeprava mechanizace'!J30</f>
        <v>0</v>
      </c>
      <c r="AH97" s="259"/>
      <c r="AI97" s="259"/>
      <c r="AJ97" s="259"/>
      <c r="AK97" s="259"/>
      <c r="AL97" s="259"/>
      <c r="AM97" s="259"/>
      <c r="AN97" s="258">
        <f>SUM(AG97,AT97)</f>
        <v>0</v>
      </c>
      <c r="AO97" s="259"/>
      <c r="AP97" s="259"/>
      <c r="AQ97" s="96" t="s">
        <v>82</v>
      </c>
      <c r="AR97" s="97"/>
      <c r="AS97" s="98">
        <v>0</v>
      </c>
      <c r="AT97" s="99">
        <f>ROUND(SUM(AV97:AW97),2)</f>
        <v>0</v>
      </c>
      <c r="AU97" s="100">
        <f>'SO 03 - Přeprava mechanizace'!P117</f>
        <v>0</v>
      </c>
      <c r="AV97" s="99">
        <f>'SO 03 - Přeprava mechanizace'!J33</f>
        <v>0</v>
      </c>
      <c r="AW97" s="99">
        <f>'SO 03 - Přeprava mechanizace'!J34</f>
        <v>0</v>
      </c>
      <c r="AX97" s="99">
        <f>'SO 03 - Přeprava mechanizace'!J35</f>
        <v>0</v>
      </c>
      <c r="AY97" s="99">
        <f>'SO 03 - Přeprava mechanizace'!J36</f>
        <v>0</v>
      </c>
      <c r="AZ97" s="99">
        <f>'SO 03 - Přeprava mechanizace'!F33</f>
        <v>0</v>
      </c>
      <c r="BA97" s="99">
        <f>'SO 03 - Přeprava mechanizace'!F34</f>
        <v>0</v>
      </c>
      <c r="BB97" s="99">
        <f>'SO 03 - Přeprava mechanizace'!F35</f>
        <v>0</v>
      </c>
      <c r="BC97" s="99">
        <f>'SO 03 - Přeprava mechanizace'!F36</f>
        <v>0</v>
      </c>
      <c r="BD97" s="101">
        <f>'SO 03 - Přeprava mechanizace'!F37</f>
        <v>0</v>
      </c>
      <c r="BT97" s="102" t="s">
        <v>83</v>
      </c>
      <c r="BV97" s="102" t="s">
        <v>77</v>
      </c>
      <c r="BW97" s="102" t="s">
        <v>91</v>
      </c>
      <c r="BX97" s="102" t="s">
        <v>5</v>
      </c>
      <c r="CL97" s="102" t="s">
        <v>1</v>
      </c>
      <c r="CM97" s="102" t="s">
        <v>85</v>
      </c>
    </row>
    <row r="98" spans="1:91" s="7" customFormat="1" ht="16.5" customHeight="1">
      <c r="A98" s="92" t="s">
        <v>79</v>
      </c>
      <c r="B98" s="93"/>
      <c r="C98" s="94"/>
      <c r="D98" s="257" t="s">
        <v>92</v>
      </c>
      <c r="E98" s="257"/>
      <c r="F98" s="257"/>
      <c r="G98" s="257"/>
      <c r="H98" s="257"/>
      <c r="I98" s="95"/>
      <c r="J98" s="257" t="s">
        <v>93</v>
      </c>
      <c r="K98" s="257"/>
      <c r="L98" s="257"/>
      <c r="M98" s="257"/>
      <c r="N98" s="257"/>
      <c r="O98" s="257"/>
      <c r="P98" s="257"/>
      <c r="Q98" s="257"/>
      <c r="R98" s="257"/>
      <c r="S98" s="257"/>
      <c r="T98" s="257"/>
      <c r="U98" s="257"/>
      <c r="V98" s="257"/>
      <c r="W98" s="257"/>
      <c r="X98" s="257"/>
      <c r="Y98" s="257"/>
      <c r="Z98" s="257"/>
      <c r="AA98" s="257"/>
      <c r="AB98" s="257"/>
      <c r="AC98" s="257"/>
      <c r="AD98" s="257"/>
      <c r="AE98" s="257"/>
      <c r="AF98" s="257"/>
      <c r="AG98" s="258">
        <f>'SO 04 - VON'!J30</f>
        <v>0</v>
      </c>
      <c r="AH98" s="259"/>
      <c r="AI98" s="259"/>
      <c r="AJ98" s="259"/>
      <c r="AK98" s="259"/>
      <c r="AL98" s="259"/>
      <c r="AM98" s="259"/>
      <c r="AN98" s="258">
        <f>SUM(AG98,AT98)</f>
        <v>0</v>
      </c>
      <c r="AO98" s="259"/>
      <c r="AP98" s="259"/>
      <c r="AQ98" s="96" t="s">
        <v>82</v>
      </c>
      <c r="AR98" s="97"/>
      <c r="AS98" s="103">
        <v>0</v>
      </c>
      <c r="AT98" s="104">
        <f>ROUND(SUM(AV98:AW98),2)</f>
        <v>0</v>
      </c>
      <c r="AU98" s="105">
        <f>'SO 04 - VON'!P117</f>
        <v>0</v>
      </c>
      <c r="AV98" s="104">
        <f>'SO 04 - VON'!J33</f>
        <v>0</v>
      </c>
      <c r="AW98" s="104">
        <f>'SO 04 - VON'!J34</f>
        <v>0</v>
      </c>
      <c r="AX98" s="104">
        <f>'SO 04 - VON'!J35</f>
        <v>0</v>
      </c>
      <c r="AY98" s="104">
        <f>'SO 04 - VON'!J36</f>
        <v>0</v>
      </c>
      <c r="AZ98" s="104">
        <f>'SO 04 - VON'!F33</f>
        <v>0</v>
      </c>
      <c r="BA98" s="104">
        <f>'SO 04 - VON'!F34</f>
        <v>0</v>
      </c>
      <c r="BB98" s="104">
        <f>'SO 04 - VON'!F35</f>
        <v>0</v>
      </c>
      <c r="BC98" s="104">
        <f>'SO 04 - VON'!F36</f>
        <v>0</v>
      </c>
      <c r="BD98" s="106">
        <f>'SO 04 - VON'!F37</f>
        <v>0</v>
      </c>
      <c r="BT98" s="102" t="s">
        <v>83</v>
      </c>
      <c r="BV98" s="102" t="s">
        <v>77</v>
      </c>
      <c r="BW98" s="102" t="s">
        <v>94</v>
      </c>
      <c r="BX98" s="102" t="s">
        <v>5</v>
      </c>
      <c r="CL98" s="102" t="s">
        <v>1</v>
      </c>
      <c r="CM98" s="102" t="s">
        <v>85</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5"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WKl+FoHr2lrSjdT/pCrUN4vqO2N0wFQPuliwECMoY8EvPIZAi1gVZozAjinJG6WKUFL4bY/VI1/9gvia+B0suA==" saltValue="5LgYp0xQZ+8lWMLM4B/EKLKGsc6DslKaF6mlujAGa4EtrFant+yjgmRILMdE3A+O5LkkBF70HGy4JHiut7HT5A=="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1 - Oprava traťového ...'!C2" display="/"/>
    <hyperlink ref="A96" location="'SO 02 - Betonový čekárens...'!C2" display="/"/>
    <hyperlink ref="A97" location="'SO 03 - Přeprava mechanizace'!C2" display="/"/>
    <hyperlink ref="A98" location="'SO 04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3"/>
  <sheetViews>
    <sheetView showGridLines="0" tabSelected="1" topLeftCell="A135" workbookViewId="0">
      <selection activeCell="I155" sqref="I15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1"/>
      <c r="M2" s="281"/>
      <c r="N2" s="281"/>
      <c r="O2" s="281"/>
      <c r="P2" s="281"/>
      <c r="Q2" s="281"/>
      <c r="R2" s="281"/>
      <c r="S2" s="281"/>
      <c r="T2" s="281"/>
      <c r="U2" s="281"/>
      <c r="V2" s="281"/>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2" t="str">
        <f>'Rekapitulace stavby'!K6</f>
        <v>Oprava trati v úseku Nymburk - Mladá Boleslav</v>
      </c>
      <c r="F7" s="283"/>
      <c r="G7" s="283"/>
      <c r="H7" s="283"/>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97</v>
      </c>
      <c r="F9" s="285"/>
      <c r="G9" s="285"/>
      <c r="H9" s="285"/>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16. 2. 2021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8" t="s">
        <v>1</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ROUND((SUM(BE121:BE1032)),  2)</f>
        <v>0</v>
      </c>
      <c r="G33" s="33"/>
      <c r="H33" s="33"/>
      <c r="I33" s="123">
        <v>0.21</v>
      </c>
      <c r="J33" s="122">
        <f>ROUND(((SUM(BE121:BE1032))*I33),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ROUND((SUM(BF121:BF1032)),  2)</f>
        <v>0</v>
      </c>
      <c r="G34" s="33"/>
      <c r="H34" s="33"/>
      <c r="I34" s="123">
        <v>0.15</v>
      </c>
      <c r="J34" s="122">
        <f>ROUND(((SUM(BF121:BF1032))*I34),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ROUND((SUM(BG121:BG1032)),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ROUND((SUM(BH121:BH1032)),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ROUND((SUM(BI121:BI1032)),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9" t="str">
        <f>E7</f>
        <v>Oprava trati v úseku Nymburk - Mladá Boleslav</v>
      </c>
      <c r="F85" s="290"/>
      <c r="G85" s="290"/>
      <c r="H85" s="290"/>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1" t="str">
        <f>E9</f>
        <v>SO 01 - Oprava traťového úseku Veleliby - Mladá Boleslav</v>
      </c>
      <c r="F87" s="291"/>
      <c r="G87" s="291"/>
      <c r="H87" s="291"/>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16. 2. 2021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103</v>
      </c>
      <c r="E97" s="149"/>
      <c r="F97" s="149"/>
      <c r="G97" s="149"/>
      <c r="H97" s="149"/>
      <c r="I97" s="149"/>
      <c r="J97" s="150">
        <f>J122</f>
        <v>0</v>
      </c>
      <c r="K97" s="147"/>
      <c r="L97" s="151"/>
    </row>
    <row r="98" spans="1:31" s="9" customFormat="1" ht="24.95" customHeight="1">
      <c r="B98" s="146"/>
      <c r="C98" s="147"/>
      <c r="D98" s="148" t="s">
        <v>104</v>
      </c>
      <c r="E98" s="149"/>
      <c r="F98" s="149"/>
      <c r="G98" s="149"/>
      <c r="H98" s="149"/>
      <c r="I98" s="149"/>
      <c r="J98" s="150">
        <f>J170</f>
        <v>0</v>
      </c>
      <c r="K98" s="147"/>
      <c r="L98" s="151"/>
    </row>
    <row r="99" spans="1:31" s="9" customFormat="1" ht="24.95" customHeight="1">
      <c r="B99" s="146"/>
      <c r="C99" s="147"/>
      <c r="D99" s="148" t="s">
        <v>105</v>
      </c>
      <c r="E99" s="149"/>
      <c r="F99" s="149"/>
      <c r="G99" s="149"/>
      <c r="H99" s="149"/>
      <c r="I99" s="149"/>
      <c r="J99" s="150">
        <f>J497</f>
        <v>0</v>
      </c>
      <c r="K99" s="147"/>
      <c r="L99" s="151"/>
    </row>
    <row r="100" spans="1:31" s="9" customFormat="1" ht="24.95" customHeight="1">
      <c r="B100" s="146"/>
      <c r="C100" s="147"/>
      <c r="D100" s="148" t="s">
        <v>106</v>
      </c>
      <c r="E100" s="149"/>
      <c r="F100" s="149"/>
      <c r="G100" s="149"/>
      <c r="H100" s="149"/>
      <c r="I100" s="149"/>
      <c r="J100" s="150">
        <f>J920</f>
        <v>0</v>
      </c>
      <c r="K100" s="147"/>
      <c r="L100" s="151"/>
    </row>
    <row r="101" spans="1:31" s="9" customFormat="1" ht="24.95" customHeight="1">
      <c r="B101" s="146"/>
      <c r="C101" s="147"/>
      <c r="D101" s="148" t="s">
        <v>107</v>
      </c>
      <c r="E101" s="149"/>
      <c r="F101" s="149"/>
      <c r="G101" s="149"/>
      <c r="H101" s="149"/>
      <c r="I101" s="149"/>
      <c r="J101" s="150">
        <f>J952</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9" t="str">
        <f>E7</f>
        <v>Oprava trati v úseku Nymburk - Mladá Boleslav</v>
      </c>
      <c r="F111" s="290"/>
      <c r="G111" s="290"/>
      <c r="H111" s="290"/>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41" t="str">
        <f>E9</f>
        <v>SO 01 - Oprava traťového úseku Veleliby - Mladá Boleslav</v>
      </c>
      <c r="F113" s="291"/>
      <c r="G113" s="291"/>
      <c r="H113" s="291"/>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16. 2. 2021</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Ing.Toláš Josef</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Šubr Pavel</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109</v>
      </c>
      <c r="D120" s="155" t="s">
        <v>60</v>
      </c>
      <c r="E120" s="155" t="s">
        <v>56</v>
      </c>
      <c r="F120" s="155" t="s">
        <v>57</v>
      </c>
      <c r="G120" s="155" t="s">
        <v>110</v>
      </c>
      <c r="H120" s="155" t="s">
        <v>111</v>
      </c>
      <c r="I120" s="155" t="s">
        <v>112</v>
      </c>
      <c r="J120" s="155" t="s">
        <v>100</v>
      </c>
      <c r="K120" s="156" t="s">
        <v>113</v>
      </c>
      <c r="L120" s="157"/>
      <c r="M120" s="74" t="s">
        <v>1</v>
      </c>
      <c r="N120" s="75" t="s">
        <v>39</v>
      </c>
      <c r="O120" s="75" t="s">
        <v>114</v>
      </c>
      <c r="P120" s="75" t="s">
        <v>115</v>
      </c>
      <c r="Q120" s="75" t="s">
        <v>116</v>
      </c>
      <c r="R120" s="75" t="s">
        <v>117</v>
      </c>
      <c r="S120" s="75" t="s">
        <v>118</v>
      </c>
      <c r="T120" s="76" t="s">
        <v>119</v>
      </c>
      <c r="U120" s="152"/>
      <c r="V120" s="152"/>
      <c r="W120" s="152"/>
      <c r="X120" s="152"/>
      <c r="Y120" s="152"/>
      <c r="Z120" s="152"/>
      <c r="AA120" s="152"/>
      <c r="AB120" s="152"/>
      <c r="AC120" s="152"/>
      <c r="AD120" s="152"/>
      <c r="AE120" s="152"/>
    </row>
    <row r="121" spans="1:65" s="2" customFormat="1" ht="22.9" customHeight="1">
      <c r="A121" s="33"/>
      <c r="B121" s="34"/>
      <c r="C121" s="81" t="s">
        <v>120</v>
      </c>
      <c r="D121" s="35"/>
      <c r="E121" s="35"/>
      <c r="F121" s="35"/>
      <c r="G121" s="35"/>
      <c r="H121" s="35"/>
      <c r="I121" s="35"/>
      <c r="J121" s="158">
        <f>BK121</f>
        <v>0</v>
      </c>
      <c r="K121" s="35"/>
      <c r="L121" s="38"/>
      <c r="M121" s="77"/>
      <c r="N121" s="159"/>
      <c r="O121" s="78"/>
      <c r="P121" s="160">
        <f>P122+P170+P497+P920+P952</f>
        <v>0</v>
      </c>
      <c r="Q121" s="78"/>
      <c r="R121" s="160">
        <f>R122+R170+R497+R920+R952</f>
        <v>13335.408670000001</v>
      </c>
      <c r="S121" s="78"/>
      <c r="T121" s="161">
        <f>T122+T170+T497+T920+T952</f>
        <v>0</v>
      </c>
      <c r="U121" s="33"/>
      <c r="V121" s="33"/>
      <c r="W121" s="33"/>
      <c r="X121" s="33"/>
      <c r="Y121" s="33"/>
      <c r="Z121" s="33"/>
      <c r="AA121" s="33"/>
      <c r="AB121" s="33"/>
      <c r="AC121" s="33"/>
      <c r="AD121" s="33"/>
      <c r="AE121" s="33"/>
      <c r="AT121" s="16" t="s">
        <v>74</v>
      </c>
      <c r="AU121" s="16" t="s">
        <v>102</v>
      </c>
      <c r="BK121" s="162">
        <f>BK122+BK170+BK497+BK920+BK952</f>
        <v>0</v>
      </c>
    </row>
    <row r="122" spans="1:65" s="11" customFormat="1" ht="25.9" customHeight="1">
      <c r="B122" s="163"/>
      <c r="C122" s="164"/>
      <c r="D122" s="165" t="s">
        <v>74</v>
      </c>
      <c r="E122" s="166" t="s">
        <v>121</v>
      </c>
      <c r="F122" s="166" t="s">
        <v>122</v>
      </c>
      <c r="G122" s="164"/>
      <c r="H122" s="164"/>
      <c r="I122" s="167"/>
      <c r="J122" s="168">
        <f>BK122</f>
        <v>0</v>
      </c>
      <c r="K122" s="164"/>
      <c r="L122" s="169"/>
      <c r="M122" s="170"/>
      <c r="N122" s="171"/>
      <c r="O122" s="171"/>
      <c r="P122" s="172">
        <f>SUM(P123:P169)</f>
        <v>0</v>
      </c>
      <c r="Q122" s="171"/>
      <c r="R122" s="172">
        <f>SUM(R123:R169)</f>
        <v>2000.4507000000001</v>
      </c>
      <c r="S122" s="171"/>
      <c r="T122" s="173">
        <f>SUM(T123:T169)</f>
        <v>0</v>
      </c>
      <c r="AR122" s="174" t="s">
        <v>83</v>
      </c>
      <c r="AT122" s="175" t="s">
        <v>74</v>
      </c>
      <c r="AU122" s="175" t="s">
        <v>75</v>
      </c>
      <c r="AY122" s="174" t="s">
        <v>123</v>
      </c>
      <c r="BK122" s="176">
        <f>SUM(BK123:BK169)</f>
        <v>0</v>
      </c>
    </row>
    <row r="123" spans="1:65" s="2" customFormat="1" ht="16.5" customHeight="1">
      <c r="A123" s="33"/>
      <c r="B123" s="34"/>
      <c r="C123" s="177" t="s">
        <v>83</v>
      </c>
      <c r="D123" s="177" t="s">
        <v>124</v>
      </c>
      <c r="E123" s="178" t="s">
        <v>125</v>
      </c>
      <c r="F123" s="179" t="s">
        <v>126</v>
      </c>
      <c r="G123" s="180" t="s">
        <v>127</v>
      </c>
      <c r="H123" s="181">
        <v>39</v>
      </c>
      <c r="I123" s="292"/>
      <c r="J123" s="183">
        <f>ROUND(I123*H123,2)</f>
        <v>0</v>
      </c>
      <c r="K123" s="179" t="s">
        <v>128</v>
      </c>
      <c r="L123" s="184"/>
      <c r="M123" s="185" t="s">
        <v>1</v>
      </c>
      <c r="N123" s="186" t="s">
        <v>40</v>
      </c>
      <c r="O123" s="70"/>
      <c r="P123" s="187">
        <f>O123*H123</f>
        <v>0</v>
      </c>
      <c r="Q123" s="187">
        <v>0.29499999999999998</v>
      </c>
      <c r="R123" s="187">
        <f>Q123*H123</f>
        <v>11.504999999999999</v>
      </c>
      <c r="S123" s="187">
        <v>0</v>
      </c>
      <c r="T123" s="188">
        <f>S123*H123</f>
        <v>0</v>
      </c>
      <c r="U123" s="33"/>
      <c r="V123" s="33"/>
      <c r="W123" s="33"/>
      <c r="X123" s="33"/>
      <c r="Y123" s="33"/>
      <c r="Z123" s="33"/>
      <c r="AA123" s="33"/>
      <c r="AB123" s="33"/>
      <c r="AC123" s="33"/>
      <c r="AD123" s="33"/>
      <c r="AE123" s="33"/>
      <c r="AR123" s="189" t="s">
        <v>129</v>
      </c>
      <c r="AT123" s="189" t="s">
        <v>124</v>
      </c>
      <c r="AU123" s="189" t="s">
        <v>83</v>
      </c>
      <c r="AY123" s="16" t="s">
        <v>123</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129</v>
      </c>
      <c r="BM123" s="189" t="s">
        <v>130</v>
      </c>
    </row>
    <row r="124" spans="1:65" s="2" customFormat="1" ht="11.25">
      <c r="A124" s="33"/>
      <c r="B124" s="34"/>
      <c r="C124" s="35"/>
      <c r="D124" s="191" t="s">
        <v>131</v>
      </c>
      <c r="E124" s="35"/>
      <c r="F124" s="192" t="s">
        <v>126</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131</v>
      </c>
      <c r="AU124" s="16" t="s">
        <v>83</v>
      </c>
    </row>
    <row r="125" spans="1:65" s="12" customFormat="1" ht="11.25">
      <c r="B125" s="196"/>
      <c r="C125" s="197"/>
      <c r="D125" s="191" t="s">
        <v>132</v>
      </c>
      <c r="E125" s="198" t="s">
        <v>1</v>
      </c>
      <c r="F125" s="199" t="s">
        <v>133</v>
      </c>
      <c r="G125" s="197"/>
      <c r="H125" s="200">
        <v>39</v>
      </c>
      <c r="I125" s="201"/>
      <c r="J125" s="197"/>
      <c r="K125" s="197"/>
      <c r="L125" s="202"/>
      <c r="M125" s="203"/>
      <c r="N125" s="204"/>
      <c r="O125" s="204"/>
      <c r="P125" s="204"/>
      <c r="Q125" s="204"/>
      <c r="R125" s="204"/>
      <c r="S125" s="204"/>
      <c r="T125" s="205"/>
      <c r="AT125" s="206" t="s">
        <v>132</v>
      </c>
      <c r="AU125" s="206" t="s">
        <v>83</v>
      </c>
      <c r="AV125" s="12" t="s">
        <v>85</v>
      </c>
      <c r="AW125" s="12" t="s">
        <v>31</v>
      </c>
      <c r="AX125" s="12" t="s">
        <v>75</v>
      </c>
      <c r="AY125" s="206" t="s">
        <v>123</v>
      </c>
    </row>
    <row r="126" spans="1:65" s="13" customFormat="1" ht="11.25">
      <c r="B126" s="207"/>
      <c r="C126" s="208"/>
      <c r="D126" s="191" t="s">
        <v>132</v>
      </c>
      <c r="E126" s="209" t="s">
        <v>1</v>
      </c>
      <c r="F126" s="210" t="s">
        <v>134</v>
      </c>
      <c r="G126" s="208"/>
      <c r="H126" s="211">
        <v>39</v>
      </c>
      <c r="I126" s="212"/>
      <c r="J126" s="208"/>
      <c r="K126" s="208"/>
      <c r="L126" s="213"/>
      <c r="M126" s="214"/>
      <c r="N126" s="215"/>
      <c r="O126" s="215"/>
      <c r="P126" s="215"/>
      <c r="Q126" s="215"/>
      <c r="R126" s="215"/>
      <c r="S126" s="215"/>
      <c r="T126" s="216"/>
      <c r="AT126" s="217" t="s">
        <v>132</v>
      </c>
      <c r="AU126" s="217" t="s">
        <v>83</v>
      </c>
      <c r="AV126" s="13" t="s">
        <v>135</v>
      </c>
      <c r="AW126" s="13" t="s">
        <v>31</v>
      </c>
      <c r="AX126" s="13" t="s">
        <v>83</v>
      </c>
      <c r="AY126" s="217" t="s">
        <v>123</v>
      </c>
    </row>
    <row r="127" spans="1:65" s="14" customFormat="1" ht="11.25">
      <c r="B127" s="218"/>
      <c r="C127" s="219"/>
      <c r="D127" s="191" t="s">
        <v>132</v>
      </c>
      <c r="E127" s="220" t="s">
        <v>1</v>
      </c>
      <c r="F127" s="221" t="s">
        <v>136</v>
      </c>
      <c r="G127" s="219"/>
      <c r="H127" s="220" t="s">
        <v>1</v>
      </c>
      <c r="I127" s="222"/>
      <c r="J127" s="219"/>
      <c r="K127" s="219"/>
      <c r="L127" s="223"/>
      <c r="M127" s="224"/>
      <c r="N127" s="225"/>
      <c r="O127" s="225"/>
      <c r="P127" s="225"/>
      <c r="Q127" s="225"/>
      <c r="R127" s="225"/>
      <c r="S127" s="225"/>
      <c r="T127" s="226"/>
      <c r="AT127" s="227" t="s">
        <v>132</v>
      </c>
      <c r="AU127" s="227" t="s">
        <v>83</v>
      </c>
      <c r="AV127" s="14" t="s">
        <v>83</v>
      </c>
      <c r="AW127" s="14" t="s">
        <v>31</v>
      </c>
      <c r="AX127" s="14" t="s">
        <v>75</v>
      </c>
      <c r="AY127" s="227" t="s">
        <v>123</v>
      </c>
    </row>
    <row r="128" spans="1:65" s="2" customFormat="1" ht="21.75" customHeight="1">
      <c r="A128" s="33"/>
      <c r="B128" s="34"/>
      <c r="C128" s="177" t="s">
        <v>85</v>
      </c>
      <c r="D128" s="177" t="s">
        <v>124</v>
      </c>
      <c r="E128" s="178" t="s">
        <v>137</v>
      </c>
      <c r="F128" s="179" t="s">
        <v>138</v>
      </c>
      <c r="G128" s="180" t="s">
        <v>127</v>
      </c>
      <c r="H128" s="181">
        <v>534</v>
      </c>
      <c r="I128" s="292"/>
      <c r="J128" s="183">
        <f>ROUND(I128*H128,2)</f>
        <v>0</v>
      </c>
      <c r="K128" s="179" t="s">
        <v>128</v>
      </c>
      <c r="L128" s="184"/>
      <c r="M128" s="185" t="s">
        <v>1</v>
      </c>
      <c r="N128" s="186" t="s">
        <v>40</v>
      </c>
      <c r="O128" s="70"/>
      <c r="P128" s="187">
        <f>O128*H128</f>
        <v>0</v>
      </c>
      <c r="Q128" s="187">
        <v>3.70425</v>
      </c>
      <c r="R128" s="187">
        <f>Q128*H128</f>
        <v>1978.0695000000001</v>
      </c>
      <c r="S128" s="187">
        <v>0</v>
      </c>
      <c r="T128" s="188">
        <f>S128*H128</f>
        <v>0</v>
      </c>
      <c r="U128" s="33"/>
      <c r="V128" s="33"/>
      <c r="W128" s="33"/>
      <c r="X128" s="33"/>
      <c r="Y128" s="33"/>
      <c r="Z128" s="33"/>
      <c r="AA128" s="33"/>
      <c r="AB128" s="33"/>
      <c r="AC128" s="33"/>
      <c r="AD128" s="33"/>
      <c r="AE128" s="33"/>
      <c r="AR128" s="189" t="s">
        <v>129</v>
      </c>
      <c r="AT128" s="189" t="s">
        <v>124</v>
      </c>
      <c r="AU128" s="189" t="s">
        <v>83</v>
      </c>
      <c r="AY128" s="16" t="s">
        <v>123</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129</v>
      </c>
      <c r="BM128" s="189" t="s">
        <v>139</v>
      </c>
    </row>
    <row r="129" spans="1:65" s="2" customFormat="1" ht="11.25">
      <c r="A129" s="33"/>
      <c r="B129" s="34"/>
      <c r="C129" s="35"/>
      <c r="D129" s="191" t="s">
        <v>131</v>
      </c>
      <c r="E129" s="35"/>
      <c r="F129" s="192" t="s">
        <v>138</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131</v>
      </c>
      <c r="AU129" s="16" t="s">
        <v>83</v>
      </c>
    </row>
    <row r="130" spans="1:65" s="12" customFormat="1" ht="11.25">
      <c r="B130" s="196"/>
      <c r="C130" s="197"/>
      <c r="D130" s="191" t="s">
        <v>132</v>
      </c>
      <c r="E130" s="198" t="s">
        <v>1</v>
      </c>
      <c r="F130" s="199" t="s">
        <v>140</v>
      </c>
      <c r="G130" s="197"/>
      <c r="H130" s="200">
        <v>59.173000000000002</v>
      </c>
      <c r="I130" s="201"/>
      <c r="J130" s="197"/>
      <c r="K130" s="197"/>
      <c r="L130" s="202"/>
      <c r="M130" s="203"/>
      <c r="N130" s="204"/>
      <c r="O130" s="204"/>
      <c r="P130" s="204"/>
      <c r="Q130" s="204"/>
      <c r="R130" s="204"/>
      <c r="S130" s="204"/>
      <c r="T130" s="205"/>
      <c r="AT130" s="206" t="s">
        <v>132</v>
      </c>
      <c r="AU130" s="206" t="s">
        <v>83</v>
      </c>
      <c r="AV130" s="12" t="s">
        <v>85</v>
      </c>
      <c r="AW130" s="12" t="s">
        <v>31</v>
      </c>
      <c r="AX130" s="12" t="s">
        <v>75</v>
      </c>
      <c r="AY130" s="206" t="s">
        <v>123</v>
      </c>
    </row>
    <row r="131" spans="1:65" s="12" customFormat="1" ht="11.25">
      <c r="B131" s="196"/>
      <c r="C131" s="197"/>
      <c r="D131" s="191" t="s">
        <v>132</v>
      </c>
      <c r="E131" s="198" t="s">
        <v>1</v>
      </c>
      <c r="F131" s="199" t="s">
        <v>141</v>
      </c>
      <c r="G131" s="197"/>
      <c r="H131" s="200">
        <v>0.82699999999999996</v>
      </c>
      <c r="I131" s="201"/>
      <c r="J131" s="197"/>
      <c r="K131" s="197"/>
      <c r="L131" s="202"/>
      <c r="M131" s="203"/>
      <c r="N131" s="204"/>
      <c r="O131" s="204"/>
      <c r="P131" s="204"/>
      <c r="Q131" s="204"/>
      <c r="R131" s="204"/>
      <c r="S131" s="204"/>
      <c r="T131" s="205"/>
      <c r="AT131" s="206" t="s">
        <v>132</v>
      </c>
      <c r="AU131" s="206" t="s">
        <v>83</v>
      </c>
      <c r="AV131" s="12" t="s">
        <v>85</v>
      </c>
      <c r="AW131" s="12" t="s">
        <v>31</v>
      </c>
      <c r="AX131" s="12" t="s">
        <v>75</v>
      </c>
      <c r="AY131" s="206" t="s">
        <v>123</v>
      </c>
    </row>
    <row r="132" spans="1:65" s="12" customFormat="1" ht="11.25">
      <c r="B132" s="196"/>
      <c r="C132" s="197"/>
      <c r="D132" s="191" t="s">
        <v>132</v>
      </c>
      <c r="E132" s="198" t="s">
        <v>1</v>
      </c>
      <c r="F132" s="199" t="s">
        <v>142</v>
      </c>
      <c r="G132" s="197"/>
      <c r="H132" s="200">
        <v>103.893</v>
      </c>
      <c r="I132" s="201"/>
      <c r="J132" s="197"/>
      <c r="K132" s="197"/>
      <c r="L132" s="202"/>
      <c r="M132" s="203"/>
      <c r="N132" s="204"/>
      <c r="O132" s="204"/>
      <c r="P132" s="204"/>
      <c r="Q132" s="204"/>
      <c r="R132" s="204"/>
      <c r="S132" s="204"/>
      <c r="T132" s="205"/>
      <c r="AT132" s="206" t="s">
        <v>132</v>
      </c>
      <c r="AU132" s="206" t="s">
        <v>83</v>
      </c>
      <c r="AV132" s="12" t="s">
        <v>85</v>
      </c>
      <c r="AW132" s="12" t="s">
        <v>31</v>
      </c>
      <c r="AX132" s="12" t="s">
        <v>75</v>
      </c>
      <c r="AY132" s="206" t="s">
        <v>123</v>
      </c>
    </row>
    <row r="133" spans="1:65" s="12" customFormat="1" ht="11.25">
      <c r="B133" s="196"/>
      <c r="C133" s="197"/>
      <c r="D133" s="191" t="s">
        <v>132</v>
      </c>
      <c r="E133" s="198" t="s">
        <v>1</v>
      </c>
      <c r="F133" s="199" t="s">
        <v>143</v>
      </c>
      <c r="G133" s="197"/>
      <c r="H133" s="200">
        <v>0.107</v>
      </c>
      <c r="I133" s="201"/>
      <c r="J133" s="197"/>
      <c r="K133" s="197"/>
      <c r="L133" s="202"/>
      <c r="M133" s="203"/>
      <c r="N133" s="204"/>
      <c r="O133" s="204"/>
      <c r="P133" s="204"/>
      <c r="Q133" s="204"/>
      <c r="R133" s="204"/>
      <c r="S133" s="204"/>
      <c r="T133" s="205"/>
      <c r="AT133" s="206" t="s">
        <v>132</v>
      </c>
      <c r="AU133" s="206" t="s">
        <v>83</v>
      </c>
      <c r="AV133" s="12" t="s">
        <v>85</v>
      </c>
      <c r="AW133" s="12" t="s">
        <v>31</v>
      </c>
      <c r="AX133" s="12" t="s">
        <v>75</v>
      </c>
      <c r="AY133" s="206" t="s">
        <v>123</v>
      </c>
    </row>
    <row r="134" spans="1:65" s="12" customFormat="1" ht="11.25">
      <c r="B134" s="196"/>
      <c r="C134" s="197"/>
      <c r="D134" s="191" t="s">
        <v>132</v>
      </c>
      <c r="E134" s="198" t="s">
        <v>1</v>
      </c>
      <c r="F134" s="199" t="s">
        <v>144</v>
      </c>
      <c r="G134" s="197"/>
      <c r="H134" s="200">
        <v>108.453</v>
      </c>
      <c r="I134" s="201"/>
      <c r="J134" s="197"/>
      <c r="K134" s="197"/>
      <c r="L134" s="202"/>
      <c r="M134" s="203"/>
      <c r="N134" s="204"/>
      <c r="O134" s="204"/>
      <c r="P134" s="204"/>
      <c r="Q134" s="204"/>
      <c r="R134" s="204"/>
      <c r="S134" s="204"/>
      <c r="T134" s="205"/>
      <c r="AT134" s="206" t="s">
        <v>132</v>
      </c>
      <c r="AU134" s="206" t="s">
        <v>83</v>
      </c>
      <c r="AV134" s="12" t="s">
        <v>85</v>
      </c>
      <c r="AW134" s="12" t="s">
        <v>31</v>
      </c>
      <c r="AX134" s="12" t="s">
        <v>75</v>
      </c>
      <c r="AY134" s="206" t="s">
        <v>123</v>
      </c>
    </row>
    <row r="135" spans="1:65" s="12" customFormat="1" ht="11.25">
      <c r="B135" s="196"/>
      <c r="C135" s="197"/>
      <c r="D135" s="191" t="s">
        <v>132</v>
      </c>
      <c r="E135" s="198" t="s">
        <v>1</v>
      </c>
      <c r="F135" s="199" t="s">
        <v>145</v>
      </c>
      <c r="G135" s="197"/>
      <c r="H135" s="200">
        <v>1.5469999999999999</v>
      </c>
      <c r="I135" s="201"/>
      <c r="J135" s="197"/>
      <c r="K135" s="197"/>
      <c r="L135" s="202"/>
      <c r="M135" s="203"/>
      <c r="N135" s="204"/>
      <c r="O135" s="204"/>
      <c r="P135" s="204"/>
      <c r="Q135" s="204"/>
      <c r="R135" s="204"/>
      <c r="S135" s="204"/>
      <c r="T135" s="205"/>
      <c r="AT135" s="206" t="s">
        <v>132</v>
      </c>
      <c r="AU135" s="206" t="s">
        <v>83</v>
      </c>
      <c r="AV135" s="12" t="s">
        <v>85</v>
      </c>
      <c r="AW135" s="12" t="s">
        <v>31</v>
      </c>
      <c r="AX135" s="12" t="s">
        <v>75</v>
      </c>
      <c r="AY135" s="206" t="s">
        <v>123</v>
      </c>
    </row>
    <row r="136" spans="1:65" s="12" customFormat="1" ht="11.25">
      <c r="B136" s="196"/>
      <c r="C136" s="197"/>
      <c r="D136" s="191" t="s">
        <v>132</v>
      </c>
      <c r="E136" s="198" t="s">
        <v>1</v>
      </c>
      <c r="F136" s="199" t="s">
        <v>146</v>
      </c>
      <c r="G136" s="197"/>
      <c r="H136" s="200">
        <v>93.733000000000004</v>
      </c>
      <c r="I136" s="201"/>
      <c r="J136" s="197"/>
      <c r="K136" s="197"/>
      <c r="L136" s="202"/>
      <c r="M136" s="203"/>
      <c r="N136" s="204"/>
      <c r="O136" s="204"/>
      <c r="P136" s="204"/>
      <c r="Q136" s="204"/>
      <c r="R136" s="204"/>
      <c r="S136" s="204"/>
      <c r="T136" s="205"/>
      <c r="AT136" s="206" t="s">
        <v>132</v>
      </c>
      <c r="AU136" s="206" t="s">
        <v>83</v>
      </c>
      <c r="AV136" s="12" t="s">
        <v>85</v>
      </c>
      <c r="AW136" s="12" t="s">
        <v>31</v>
      </c>
      <c r="AX136" s="12" t="s">
        <v>75</v>
      </c>
      <c r="AY136" s="206" t="s">
        <v>123</v>
      </c>
    </row>
    <row r="137" spans="1:65" s="12" customFormat="1" ht="11.25">
      <c r="B137" s="196"/>
      <c r="C137" s="197"/>
      <c r="D137" s="191" t="s">
        <v>132</v>
      </c>
      <c r="E137" s="198" t="s">
        <v>1</v>
      </c>
      <c r="F137" s="199" t="s">
        <v>147</v>
      </c>
      <c r="G137" s="197"/>
      <c r="H137" s="200">
        <v>0.26700000000000002</v>
      </c>
      <c r="I137" s="201"/>
      <c r="J137" s="197"/>
      <c r="K137" s="197"/>
      <c r="L137" s="202"/>
      <c r="M137" s="203"/>
      <c r="N137" s="204"/>
      <c r="O137" s="204"/>
      <c r="P137" s="204"/>
      <c r="Q137" s="204"/>
      <c r="R137" s="204"/>
      <c r="S137" s="204"/>
      <c r="T137" s="205"/>
      <c r="AT137" s="206" t="s">
        <v>132</v>
      </c>
      <c r="AU137" s="206" t="s">
        <v>83</v>
      </c>
      <c r="AV137" s="12" t="s">
        <v>85</v>
      </c>
      <c r="AW137" s="12" t="s">
        <v>31</v>
      </c>
      <c r="AX137" s="12" t="s">
        <v>75</v>
      </c>
      <c r="AY137" s="206" t="s">
        <v>123</v>
      </c>
    </row>
    <row r="138" spans="1:65" s="12" customFormat="1" ht="11.25">
      <c r="B138" s="196"/>
      <c r="C138" s="197"/>
      <c r="D138" s="191" t="s">
        <v>132</v>
      </c>
      <c r="E138" s="198" t="s">
        <v>1</v>
      </c>
      <c r="F138" s="199" t="s">
        <v>148</v>
      </c>
      <c r="G138" s="197"/>
      <c r="H138" s="200">
        <v>76</v>
      </c>
      <c r="I138" s="201"/>
      <c r="J138" s="197"/>
      <c r="K138" s="197"/>
      <c r="L138" s="202"/>
      <c r="M138" s="203"/>
      <c r="N138" s="204"/>
      <c r="O138" s="204"/>
      <c r="P138" s="204"/>
      <c r="Q138" s="204"/>
      <c r="R138" s="204"/>
      <c r="S138" s="204"/>
      <c r="T138" s="205"/>
      <c r="AT138" s="206" t="s">
        <v>132</v>
      </c>
      <c r="AU138" s="206" t="s">
        <v>83</v>
      </c>
      <c r="AV138" s="12" t="s">
        <v>85</v>
      </c>
      <c r="AW138" s="12" t="s">
        <v>31</v>
      </c>
      <c r="AX138" s="12" t="s">
        <v>75</v>
      </c>
      <c r="AY138" s="206" t="s">
        <v>123</v>
      </c>
    </row>
    <row r="139" spans="1:65" s="12" customFormat="1" ht="11.25">
      <c r="B139" s="196"/>
      <c r="C139" s="197"/>
      <c r="D139" s="191" t="s">
        <v>132</v>
      </c>
      <c r="E139" s="198" t="s">
        <v>1</v>
      </c>
      <c r="F139" s="199" t="s">
        <v>149</v>
      </c>
      <c r="G139" s="197"/>
      <c r="H139" s="200">
        <v>89.867000000000004</v>
      </c>
      <c r="I139" s="201"/>
      <c r="J139" s="197"/>
      <c r="K139" s="197"/>
      <c r="L139" s="202"/>
      <c r="M139" s="203"/>
      <c r="N139" s="204"/>
      <c r="O139" s="204"/>
      <c r="P139" s="204"/>
      <c r="Q139" s="204"/>
      <c r="R139" s="204"/>
      <c r="S139" s="204"/>
      <c r="T139" s="205"/>
      <c r="AT139" s="206" t="s">
        <v>132</v>
      </c>
      <c r="AU139" s="206" t="s">
        <v>83</v>
      </c>
      <c r="AV139" s="12" t="s">
        <v>85</v>
      </c>
      <c r="AW139" s="12" t="s">
        <v>31</v>
      </c>
      <c r="AX139" s="12" t="s">
        <v>75</v>
      </c>
      <c r="AY139" s="206" t="s">
        <v>123</v>
      </c>
    </row>
    <row r="140" spans="1:65" s="12" customFormat="1" ht="11.25">
      <c r="B140" s="196"/>
      <c r="C140" s="197"/>
      <c r="D140" s="191" t="s">
        <v>132</v>
      </c>
      <c r="E140" s="198" t="s">
        <v>1</v>
      </c>
      <c r="F140" s="199" t="s">
        <v>150</v>
      </c>
      <c r="G140" s="197"/>
      <c r="H140" s="200">
        <v>0.13300000000000001</v>
      </c>
      <c r="I140" s="201"/>
      <c r="J140" s="197"/>
      <c r="K140" s="197"/>
      <c r="L140" s="202"/>
      <c r="M140" s="203"/>
      <c r="N140" s="204"/>
      <c r="O140" s="204"/>
      <c r="P140" s="204"/>
      <c r="Q140" s="204"/>
      <c r="R140" s="204"/>
      <c r="S140" s="204"/>
      <c r="T140" s="205"/>
      <c r="AT140" s="206" t="s">
        <v>132</v>
      </c>
      <c r="AU140" s="206" t="s">
        <v>83</v>
      </c>
      <c r="AV140" s="12" t="s">
        <v>85</v>
      </c>
      <c r="AW140" s="12" t="s">
        <v>31</v>
      </c>
      <c r="AX140" s="12" t="s">
        <v>75</v>
      </c>
      <c r="AY140" s="206" t="s">
        <v>123</v>
      </c>
    </row>
    <row r="141" spans="1:65" s="13" customFormat="1" ht="11.25">
      <c r="B141" s="207"/>
      <c r="C141" s="208"/>
      <c r="D141" s="191" t="s">
        <v>132</v>
      </c>
      <c r="E141" s="209" t="s">
        <v>1</v>
      </c>
      <c r="F141" s="210" t="s">
        <v>134</v>
      </c>
      <c r="G141" s="208"/>
      <c r="H141" s="211">
        <v>534</v>
      </c>
      <c r="I141" s="212"/>
      <c r="J141" s="208"/>
      <c r="K141" s="208"/>
      <c r="L141" s="213"/>
      <c r="M141" s="214"/>
      <c r="N141" s="215"/>
      <c r="O141" s="215"/>
      <c r="P141" s="215"/>
      <c r="Q141" s="215"/>
      <c r="R141" s="215"/>
      <c r="S141" s="215"/>
      <c r="T141" s="216"/>
      <c r="AT141" s="217" t="s">
        <v>132</v>
      </c>
      <c r="AU141" s="217" t="s">
        <v>83</v>
      </c>
      <c r="AV141" s="13" t="s">
        <v>135</v>
      </c>
      <c r="AW141" s="13" t="s">
        <v>31</v>
      </c>
      <c r="AX141" s="13" t="s">
        <v>83</v>
      </c>
      <c r="AY141" s="217" t="s">
        <v>123</v>
      </c>
    </row>
    <row r="142" spans="1:65" s="14" customFormat="1" ht="11.25">
      <c r="B142" s="218"/>
      <c r="C142" s="219"/>
      <c r="D142" s="191" t="s">
        <v>132</v>
      </c>
      <c r="E142" s="220" t="s">
        <v>1</v>
      </c>
      <c r="F142" s="221" t="s">
        <v>136</v>
      </c>
      <c r="G142" s="219"/>
      <c r="H142" s="220" t="s">
        <v>1</v>
      </c>
      <c r="I142" s="222"/>
      <c r="J142" s="219"/>
      <c r="K142" s="219"/>
      <c r="L142" s="223"/>
      <c r="M142" s="224"/>
      <c r="N142" s="225"/>
      <c r="O142" s="225"/>
      <c r="P142" s="225"/>
      <c r="Q142" s="225"/>
      <c r="R142" s="225"/>
      <c r="S142" s="225"/>
      <c r="T142" s="226"/>
      <c r="AT142" s="227" t="s">
        <v>132</v>
      </c>
      <c r="AU142" s="227" t="s">
        <v>83</v>
      </c>
      <c r="AV142" s="14" t="s">
        <v>83</v>
      </c>
      <c r="AW142" s="14" t="s">
        <v>31</v>
      </c>
      <c r="AX142" s="14" t="s">
        <v>75</v>
      </c>
      <c r="AY142" s="227" t="s">
        <v>123</v>
      </c>
    </row>
    <row r="143" spans="1:65" s="2" customFormat="1" ht="24">
      <c r="A143" s="33"/>
      <c r="B143" s="34"/>
      <c r="C143" s="177" t="s">
        <v>151</v>
      </c>
      <c r="D143" s="177" t="s">
        <v>124</v>
      </c>
      <c r="E143" s="178" t="s">
        <v>152</v>
      </c>
      <c r="F143" s="179" t="s">
        <v>153</v>
      </c>
      <c r="G143" s="180" t="s">
        <v>127</v>
      </c>
      <c r="H143" s="181">
        <v>6</v>
      </c>
      <c r="I143" s="292"/>
      <c r="J143" s="183">
        <f>ROUND(I143*H143,2)</f>
        <v>0</v>
      </c>
      <c r="K143" s="179" t="s">
        <v>128</v>
      </c>
      <c r="L143" s="184"/>
      <c r="M143" s="185" t="s">
        <v>1</v>
      </c>
      <c r="N143" s="186" t="s">
        <v>40</v>
      </c>
      <c r="O143" s="70"/>
      <c r="P143" s="187">
        <f>O143*H143</f>
        <v>0</v>
      </c>
      <c r="Q143" s="187">
        <v>0.22444</v>
      </c>
      <c r="R143" s="187">
        <f>Q143*H143</f>
        <v>1.3466400000000001</v>
      </c>
      <c r="S143" s="187">
        <v>0</v>
      </c>
      <c r="T143" s="188">
        <f>S143*H143</f>
        <v>0</v>
      </c>
      <c r="U143" s="33"/>
      <c r="V143" s="33"/>
      <c r="W143" s="33"/>
      <c r="X143" s="33"/>
      <c r="Y143" s="33"/>
      <c r="Z143" s="33"/>
      <c r="AA143" s="33"/>
      <c r="AB143" s="33"/>
      <c r="AC143" s="33"/>
      <c r="AD143" s="33"/>
      <c r="AE143" s="33"/>
      <c r="AR143" s="189" t="s">
        <v>129</v>
      </c>
      <c r="AT143" s="189" t="s">
        <v>124</v>
      </c>
      <c r="AU143" s="189" t="s">
        <v>83</v>
      </c>
      <c r="AY143" s="16" t="s">
        <v>123</v>
      </c>
      <c r="BE143" s="190">
        <f>IF(N143="základní",J143,0)</f>
        <v>0</v>
      </c>
      <c r="BF143" s="190">
        <f>IF(N143="snížená",J143,0)</f>
        <v>0</v>
      </c>
      <c r="BG143" s="190">
        <f>IF(N143="zákl. přenesená",J143,0)</f>
        <v>0</v>
      </c>
      <c r="BH143" s="190">
        <f>IF(N143="sníž. přenesená",J143,0)</f>
        <v>0</v>
      </c>
      <c r="BI143" s="190">
        <f>IF(N143="nulová",J143,0)</f>
        <v>0</v>
      </c>
      <c r="BJ143" s="16" t="s">
        <v>83</v>
      </c>
      <c r="BK143" s="190">
        <f>ROUND(I143*H143,2)</f>
        <v>0</v>
      </c>
      <c r="BL143" s="16" t="s">
        <v>129</v>
      </c>
      <c r="BM143" s="189" t="s">
        <v>154</v>
      </c>
    </row>
    <row r="144" spans="1:65" s="2" customFormat="1" ht="19.5">
      <c r="A144" s="33"/>
      <c r="B144" s="34"/>
      <c r="C144" s="35"/>
      <c r="D144" s="191" t="s">
        <v>131</v>
      </c>
      <c r="E144" s="35"/>
      <c r="F144" s="192" t="s">
        <v>153</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131</v>
      </c>
      <c r="AU144" s="16" t="s">
        <v>83</v>
      </c>
    </row>
    <row r="145" spans="1:65" s="14" customFormat="1" ht="11.25">
      <c r="B145" s="218"/>
      <c r="C145" s="219"/>
      <c r="D145" s="191" t="s">
        <v>132</v>
      </c>
      <c r="E145" s="220" t="s">
        <v>1</v>
      </c>
      <c r="F145" s="221" t="s">
        <v>155</v>
      </c>
      <c r="G145" s="219"/>
      <c r="H145" s="220" t="s">
        <v>1</v>
      </c>
      <c r="I145" s="222"/>
      <c r="J145" s="219"/>
      <c r="K145" s="219"/>
      <c r="L145" s="223"/>
      <c r="M145" s="224"/>
      <c r="N145" s="225"/>
      <c r="O145" s="225"/>
      <c r="P145" s="225"/>
      <c r="Q145" s="225"/>
      <c r="R145" s="225"/>
      <c r="S145" s="225"/>
      <c r="T145" s="226"/>
      <c r="AT145" s="227" t="s">
        <v>132</v>
      </c>
      <c r="AU145" s="227" t="s">
        <v>83</v>
      </c>
      <c r="AV145" s="14" t="s">
        <v>83</v>
      </c>
      <c r="AW145" s="14" t="s">
        <v>31</v>
      </c>
      <c r="AX145" s="14" t="s">
        <v>75</v>
      </c>
      <c r="AY145" s="227" t="s">
        <v>123</v>
      </c>
    </row>
    <row r="146" spans="1:65" s="12" customFormat="1" ht="11.25">
      <c r="B146" s="196"/>
      <c r="C146" s="197"/>
      <c r="D146" s="191" t="s">
        <v>132</v>
      </c>
      <c r="E146" s="198" t="s">
        <v>1</v>
      </c>
      <c r="F146" s="199" t="s">
        <v>85</v>
      </c>
      <c r="G146" s="197"/>
      <c r="H146" s="200">
        <v>2</v>
      </c>
      <c r="I146" s="201"/>
      <c r="J146" s="197"/>
      <c r="K146" s="197"/>
      <c r="L146" s="202"/>
      <c r="M146" s="203"/>
      <c r="N146" s="204"/>
      <c r="O146" s="204"/>
      <c r="P146" s="204"/>
      <c r="Q146" s="204"/>
      <c r="R146" s="204"/>
      <c r="S146" s="204"/>
      <c r="T146" s="205"/>
      <c r="AT146" s="206" t="s">
        <v>132</v>
      </c>
      <c r="AU146" s="206" t="s">
        <v>83</v>
      </c>
      <c r="AV146" s="12" t="s">
        <v>85</v>
      </c>
      <c r="AW146" s="12" t="s">
        <v>31</v>
      </c>
      <c r="AX146" s="12" t="s">
        <v>75</v>
      </c>
      <c r="AY146" s="206" t="s">
        <v>123</v>
      </c>
    </row>
    <row r="147" spans="1:65" s="14" customFormat="1" ht="11.25">
      <c r="B147" s="218"/>
      <c r="C147" s="219"/>
      <c r="D147" s="191" t="s">
        <v>132</v>
      </c>
      <c r="E147" s="220" t="s">
        <v>1</v>
      </c>
      <c r="F147" s="221" t="s">
        <v>156</v>
      </c>
      <c r="G147" s="219"/>
      <c r="H147" s="220" t="s">
        <v>1</v>
      </c>
      <c r="I147" s="222"/>
      <c r="J147" s="219"/>
      <c r="K147" s="219"/>
      <c r="L147" s="223"/>
      <c r="M147" s="224"/>
      <c r="N147" s="225"/>
      <c r="O147" s="225"/>
      <c r="P147" s="225"/>
      <c r="Q147" s="225"/>
      <c r="R147" s="225"/>
      <c r="S147" s="225"/>
      <c r="T147" s="226"/>
      <c r="AT147" s="227" t="s">
        <v>132</v>
      </c>
      <c r="AU147" s="227" t="s">
        <v>83</v>
      </c>
      <c r="AV147" s="14" t="s">
        <v>83</v>
      </c>
      <c r="AW147" s="14" t="s">
        <v>31</v>
      </c>
      <c r="AX147" s="14" t="s">
        <v>75</v>
      </c>
      <c r="AY147" s="227" t="s">
        <v>123</v>
      </c>
    </row>
    <row r="148" spans="1:65" s="12" customFormat="1" ht="11.25">
      <c r="B148" s="196"/>
      <c r="C148" s="197"/>
      <c r="D148" s="191" t="s">
        <v>132</v>
      </c>
      <c r="E148" s="198" t="s">
        <v>1</v>
      </c>
      <c r="F148" s="199" t="s">
        <v>85</v>
      </c>
      <c r="G148" s="197"/>
      <c r="H148" s="200">
        <v>2</v>
      </c>
      <c r="I148" s="201"/>
      <c r="J148" s="197"/>
      <c r="K148" s="197"/>
      <c r="L148" s="202"/>
      <c r="M148" s="203"/>
      <c r="N148" s="204"/>
      <c r="O148" s="204"/>
      <c r="P148" s="204"/>
      <c r="Q148" s="204"/>
      <c r="R148" s="204"/>
      <c r="S148" s="204"/>
      <c r="T148" s="205"/>
      <c r="AT148" s="206" t="s">
        <v>132</v>
      </c>
      <c r="AU148" s="206" t="s">
        <v>83</v>
      </c>
      <c r="AV148" s="12" t="s">
        <v>85</v>
      </c>
      <c r="AW148" s="12" t="s">
        <v>31</v>
      </c>
      <c r="AX148" s="12" t="s">
        <v>75</v>
      </c>
      <c r="AY148" s="206" t="s">
        <v>123</v>
      </c>
    </row>
    <row r="149" spans="1:65" s="14" customFormat="1" ht="11.25">
      <c r="B149" s="218"/>
      <c r="C149" s="219"/>
      <c r="D149" s="191" t="s">
        <v>132</v>
      </c>
      <c r="E149" s="220" t="s">
        <v>1</v>
      </c>
      <c r="F149" s="221" t="s">
        <v>157</v>
      </c>
      <c r="G149" s="219"/>
      <c r="H149" s="220" t="s">
        <v>1</v>
      </c>
      <c r="I149" s="222"/>
      <c r="J149" s="219"/>
      <c r="K149" s="219"/>
      <c r="L149" s="223"/>
      <c r="M149" s="224"/>
      <c r="N149" s="225"/>
      <c r="O149" s="225"/>
      <c r="P149" s="225"/>
      <c r="Q149" s="225"/>
      <c r="R149" s="225"/>
      <c r="S149" s="225"/>
      <c r="T149" s="226"/>
      <c r="AT149" s="227" t="s">
        <v>132</v>
      </c>
      <c r="AU149" s="227" t="s">
        <v>83</v>
      </c>
      <c r="AV149" s="14" t="s">
        <v>83</v>
      </c>
      <c r="AW149" s="14" t="s">
        <v>31</v>
      </c>
      <c r="AX149" s="14" t="s">
        <v>75</v>
      </c>
      <c r="AY149" s="227" t="s">
        <v>123</v>
      </c>
    </row>
    <row r="150" spans="1:65" s="12" customFormat="1" ht="11.25">
      <c r="B150" s="196"/>
      <c r="C150" s="197"/>
      <c r="D150" s="191" t="s">
        <v>132</v>
      </c>
      <c r="E150" s="198" t="s">
        <v>1</v>
      </c>
      <c r="F150" s="199" t="s">
        <v>83</v>
      </c>
      <c r="G150" s="197"/>
      <c r="H150" s="200">
        <v>1</v>
      </c>
      <c r="I150" s="201"/>
      <c r="J150" s="197"/>
      <c r="K150" s="197"/>
      <c r="L150" s="202"/>
      <c r="M150" s="203"/>
      <c r="N150" s="204"/>
      <c r="O150" s="204"/>
      <c r="P150" s="204"/>
      <c r="Q150" s="204"/>
      <c r="R150" s="204"/>
      <c r="S150" s="204"/>
      <c r="T150" s="205"/>
      <c r="AT150" s="206" t="s">
        <v>132</v>
      </c>
      <c r="AU150" s="206" t="s">
        <v>83</v>
      </c>
      <c r="AV150" s="12" t="s">
        <v>85</v>
      </c>
      <c r="AW150" s="12" t="s">
        <v>31</v>
      </c>
      <c r="AX150" s="12" t="s">
        <v>75</v>
      </c>
      <c r="AY150" s="206" t="s">
        <v>123</v>
      </c>
    </row>
    <row r="151" spans="1:65" s="14" customFormat="1" ht="11.25">
      <c r="B151" s="218"/>
      <c r="C151" s="219"/>
      <c r="D151" s="191" t="s">
        <v>132</v>
      </c>
      <c r="E151" s="220" t="s">
        <v>1</v>
      </c>
      <c r="F151" s="221" t="s">
        <v>158</v>
      </c>
      <c r="G151" s="219"/>
      <c r="H151" s="220" t="s">
        <v>1</v>
      </c>
      <c r="I151" s="222"/>
      <c r="J151" s="219"/>
      <c r="K151" s="219"/>
      <c r="L151" s="223"/>
      <c r="M151" s="224"/>
      <c r="N151" s="225"/>
      <c r="O151" s="225"/>
      <c r="P151" s="225"/>
      <c r="Q151" s="225"/>
      <c r="R151" s="225"/>
      <c r="S151" s="225"/>
      <c r="T151" s="226"/>
      <c r="AT151" s="227" t="s">
        <v>132</v>
      </c>
      <c r="AU151" s="227" t="s">
        <v>83</v>
      </c>
      <c r="AV151" s="14" t="s">
        <v>83</v>
      </c>
      <c r="AW151" s="14" t="s">
        <v>31</v>
      </c>
      <c r="AX151" s="14" t="s">
        <v>75</v>
      </c>
      <c r="AY151" s="227" t="s">
        <v>123</v>
      </c>
    </row>
    <row r="152" spans="1:65" s="12" customFormat="1" ht="11.25">
      <c r="B152" s="196"/>
      <c r="C152" s="197"/>
      <c r="D152" s="191" t="s">
        <v>132</v>
      </c>
      <c r="E152" s="198" t="s">
        <v>1</v>
      </c>
      <c r="F152" s="199" t="s">
        <v>83</v>
      </c>
      <c r="G152" s="197"/>
      <c r="H152" s="200">
        <v>1</v>
      </c>
      <c r="I152" s="201"/>
      <c r="J152" s="197"/>
      <c r="K152" s="197"/>
      <c r="L152" s="202"/>
      <c r="M152" s="203"/>
      <c r="N152" s="204"/>
      <c r="O152" s="204"/>
      <c r="P152" s="204"/>
      <c r="Q152" s="204"/>
      <c r="R152" s="204"/>
      <c r="S152" s="204"/>
      <c r="T152" s="205"/>
      <c r="AT152" s="206" t="s">
        <v>132</v>
      </c>
      <c r="AU152" s="206" t="s">
        <v>83</v>
      </c>
      <c r="AV152" s="12" t="s">
        <v>85</v>
      </c>
      <c r="AW152" s="12" t="s">
        <v>31</v>
      </c>
      <c r="AX152" s="12" t="s">
        <v>75</v>
      </c>
      <c r="AY152" s="206" t="s">
        <v>123</v>
      </c>
    </row>
    <row r="153" spans="1:65" s="13" customFormat="1" ht="11.25">
      <c r="B153" s="207"/>
      <c r="C153" s="208"/>
      <c r="D153" s="191" t="s">
        <v>132</v>
      </c>
      <c r="E153" s="209" t="s">
        <v>1</v>
      </c>
      <c r="F153" s="210" t="s">
        <v>134</v>
      </c>
      <c r="G153" s="208"/>
      <c r="H153" s="211">
        <v>6</v>
      </c>
      <c r="I153" s="212"/>
      <c r="J153" s="208"/>
      <c r="K153" s="208"/>
      <c r="L153" s="213"/>
      <c r="M153" s="214"/>
      <c r="N153" s="215"/>
      <c r="O153" s="215"/>
      <c r="P153" s="215"/>
      <c r="Q153" s="215"/>
      <c r="R153" s="215"/>
      <c r="S153" s="215"/>
      <c r="T153" s="216"/>
      <c r="AT153" s="217" t="s">
        <v>132</v>
      </c>
      <c r="AU153" s="217" t="s">
        <v>83</v>
      </c>
      <c r="AV153" s="13" t="s">
        <v>135</v>
      </c>
      <c r="AW153" s="13" t="s">
        <v>31</v>
      </c>
      <c r="AX153" s="13" t="s">
        <v>83</v>
      </c>
      <c r="AY153" s="217" t="s">
        <v>123</v>
      </c>
    </row>
    <row r="154" spans="1:65" s="14" customFormat="1" ht="11.25">
      <c r="B154" s="218"/>
      <c r="C154" s="219"/>
      <c r="D154" s="191" t="s">
        <v>132</v>
      </c>
      <c r="E154" s="220" t="s">
        <v>1</v>
      </c>
      <c r="F154" s="221" t="s">
        <v>136</v>
      </c>
      <c r="G154" s="219"/>
      <c r="H154" s="220" t="s">
        <v>1</v>
      </c>
      <c r="I154" s="222"/>
      <c r="J154" s="219"/>
      <c r="K154" s="219"/>
      <c r="L154" s="223"/>
      <c r="M154" s="224"/>
      <c r="N154" s="225"/>
      <c r="O154" s="225"/>
      <c r="P154" s="225"/>
      <c r="Q154" s="225"/>
      <c r="R154" s="225"/>
      <c r="S154" s="225"/>
      <c r="T154" s="226"/>
      <c r="AT154" s="227" t="s">
        <v>132</v>
      </c>
      <c r="AU154" s="227" t="s">
        <v>83</v>
      </c>
      <c r="AV154" s="14" t="s">
        <v>83</v>
      </c>
      <c r="AW154" s="14" t="s">
        <v>31</v>
      </c>
      <c r="AX154" s="14" t="s">
        <v>75</v>
      </c>
      <c r="AY154" s="227" t="s">
        <v>123</v>
      </c>
    </row>
    <row r="155" spans="1:65" s="2" customFormat="1" ht="21.75" customHeight="1">
      <c r="A155" s="33"/>
      <c r="B155" s="34"/>
      <c r="C155" s="177" t="s">
        <v>135</v>
      </c>
      <c r="D155" s="177" t="s">
        <v>124</v>
      </c>
      <c r="E155" s="178" t="s">
        <v>159</v>
      </c>
      <c r="F155" s="179" t="s">
        <v>160</v>
      </c>
      <c r="G155" s="180" t="s">
        <v>127</v>
      </c>
      <c r="H155" s="181">
        <v>52942</v>
      </c>
      <c r="I155" s="292"/>
      <c r="J155" s="183">
        <f>ROUND(I155*H155,2)</f>
        <v>0</v>
      </c>
      <c r="K155" s="179" t="s">
        <v>128</v>
      </c>
      <c r="L155" s="184"/>
      <c r="M155" s="185" t="s">
        <v>1</v>
      </c>
      <c r="N155" s="186" t="s">
        <v>40</v>
      </c>
      <c r="O155" s="70"/>
      <c r="P155" s="187">
        <f>O155*H155</f>
        <v>0</v>
      </c>
      <c r="Q155" s="187">
        <v>1.8000000000000001E-4</v>
      </c>
      <c r="R155" s="187">
        <f>Q155*H155</f>
        <v>9.52956</v>
      </c>
      <c r="S155" s="187">
        <v>0</v>
      </c>
      <c r="T155" s="188">
        <f>S155*H155</f>
        <v>0</v>
      </c>
      <c r="U155" s="33"/>
      <c r="V155" s="33"/>
      <c r="W155" s="33"/>
      <c r="X155" s="33"/>
      <c r="Y155" s="33"/>
      <c r="Z155" s="33"/>
      <c r="AA155" s="33"/>
      <c r="AB155" s="33"/>
      <c r="AC155" s="33"/>
      <c r="AD155" s="33"/>
      <c r="AE155" s="33"/>
      <c r="AR155" s="189" t="s">
        <v>161</v>
      </c>
      <c r="AT155" s="189" t="s">
        <v>124</v>
      </c>
      <c r="AU155" s="189" t="s">
        <v>83</v>
      </c>
      <c r="AY155" s="16" t="s">
        <v>123</v>
      </c>
      <c r="BE155" s="190">
        <f>IF(N155="základní",J155,0)</f>
        <v>0</v>
      </c>
      <c r="BF155" s="190">
        <f>IF(N155="snížená",J155,0)</f>
        <v>0</v>
      </c>
      <c r="BG155" s="190">
        <f>IF(N155="zákl. přenesená",J155,0)</f>
        <v>0</v>
      </c>
      <c r="BH155" s="190">
        <f>IF(N155="sníž. přenesená",J155,0)</f>
        <v>0</v>
      </c>
      <c r="BI155" s="190">
        <f>IF(N155="nulová",J155,0)</f>
        <v>0</v>
      </c>
      <c r="BJ155" s="16" t="s">
        <v>83</v>
      </c>
      <c r="BK155" s="190">
        <f>ROUND(I155*H155,2)</f>
        <v>0</v>
      </c>
      <c r="BL155" s="16" t="s">
        <v>135</v>
      </c>
      <c r="BM155" s="189" t="s">
        <v>162</v>
      </c>
    </row>
    <row r="156" spans="1:65" s="2" customFormat="1" ht="11.25">
      <c r="A156" s="33"/>
      <c r="B156" s="34"/>
      <c r="C156" s="35"/>
      <c r="D156" s="191" t="s">
        <v>131</v>
      </c>
      <c r="E156" s="35"/>
      <c r="F156" s="192" t="s">
        <v>160</v>
      </c>
      <c r="G156" s="35"/>
      <c r="H156" s="35"/>
      <c r="I156" s="193"/>
      <c r="J156" s="35"/>
      <c r="K156" s="35"/>
      <c r="L156" s="38"/>
      <c r="M156" s="194"/>
      <c r="N156" s="195"/>
      <c r="O156" s="70"/>
      <c r="P156" s="70"/>
      <c r="Q156" s="70"/>
      <c r="R156" s="70"/>
      <c r="S156" s="70"/>
      <c r="T156" s="71"/>
      <c r="U156" s="33"/>
      <c r="V156" s="33"/>
      <c r="W156" s="33"/>
      <c r="X156" s="33"/>
      <c r="Y156" s="33"/>
      <c r="Z156" s="33"/>
      <c r="AA156" s="33"/>
      <c r="AB156" s="33"/>
      <c r="AC156" s="33"/>
      <c r="AD156" s="33"/>
      <c r="AE156" s="33"/>
      <c r="AT156" s="16" t="s">
        <v>131</v>
      </c>
      <c r="AU156" s="16" t="s">
        <v>83</v>
      </c>
    </row>
    <row r="157" spans="1:65" s="12" customFormat="1" ht="11.25">
      <c r="B157" s="196"/>
      <c r="C157" s="197"/>
      <c r="D157" s="191" t="s">
        <v>132</v>
      </c>
      <c r="E157" s="198" t="s">
        <v>1</v>
      </c>
      <c r="F157" s="199" t="s">
        <v>163</v>
      </c>
      <c r="G157" s="197"/>
      <c r="H157" s="200">
        <v>14337.28</v>
      </c>
      <c r="I157" s="201"/>
      <c r="J157" s="197"/>
      <c r="K157" s="197"/>
      <c r="L157" s="202"/>
      <c r="M157" s="203"/>
      <c r="N157" s="204"/>
      <c r="O157" s="204"/>
      <c r="P157" s="204"/>
      <c r="Q157" s="204"/>
      <c r="R157" s="204"/>
      <c r="S157" s="204"/>
      <c r="T157" s="205"/>
      <c r="AT157" s="206" t="s">
        <v>132</v>
      </c>
      <c r="AU157" s="206" t="s">
        <v>83</v>
      </c>
      <c r="AV157" s="12" t="s">
        <v>85</v>
      </c>
      <c r="AW157" s="12" t="s">
        <v>31</v>
      </c>
      <c r="AX157" s="12" t="s">
        <v>75</v>
      </c>
      <c r="AY157" s="206" t="s">
        <v>123</v>
      </c>
    </row>
    <row r="158" spans="1:65" s="12" customFormat="1" ht="11.25">
      <c r="B158" s="196"/>
      <c r="C158" s="197"/>
      <c r="D158" s="191" t="s">
        <v>132</v>
      </c>
      <c r="E158" s="198" t="s">
        <v>1</v>
      </c>
      <c r="F158" s="199" t="s">
        <v>164</v>
      </c>
      <c r="G158" s="197"/>
      <c r="H158" s="200">
        <v>0.72</v>
      </c>
      <c r="I158" s="201"/>
      <c r="J158" s="197"/>
      <c r="K158" s="197"/>
      <c r="L158" s="202"/>
      <c r="M158" s="203"/>
      <c r="N158" s="204"/>
      <c r="O158" s="204"/>
      <c r="P158" s="204"/>
      <c r="Q158" s="204"/>
      <c r="R158" s="204"/>
      <c r="S158" s="204"/>
      <c r="T158" s="205"/>
      <c r="AT158" s="206" t="s">
        <v>132</v>
      </c>
      <c r="AU158" s="206" t="s">
        <v>83</v>
      </c>
      <c r="AV158" s="12" t="s">
        <v>85</v>
      </c>
      <c r="AW158" s="12" t="s">
        <v>31</v>
      </c>
      <c r="AX158" s="12" t="s">
        <v>75</v>
      </c>
      <c r="AY158" s="206" t="s">
        <v>123</v>
      </c>
    </row>
    <row r="159" spans="1:65" s="12" customFormat="1" ht="11.25">
      <c r="B159" s="196"/>
      <c r="C159" s="197"/>
      <c r="D159" s="191" t="s">
        <v>132</v>
      </c>
      <c r="E159" s="198" t="s">
        <v>1</v>
      </c>
      <c r="F159" s="199" t="s">
        <v>165</v>
      </c>
      <c r="G159" s="197"/>
      <c r="H159" s="200">
        <v>4294.5600000000004</v>
      </c>
      <c r="I159" s="201"/>
      <c r="J159" s="197"/>
      <c r="K159" s="197"/>
      <c r="L159" s="202"/>
      <c r="M159" s="203"/>
      <c r="N159" s="204"/>
      <c r="O159" s="204"/>
      <c r="P159" s="204"/>
      <c r="Q159" s="204"/>
      <c r="R159" s="204"/>
      <c r="S159" s="204"/>
      <c r="T159" s="205"/>
      <c r="AT159" s="206" t="s">
        <v>132</v>
      </c>
      <c r="AU159" s="206" t="s">
        <v>83</v>
      </c>
      <c r="AV159" s="12" t="s">
        <v>85</v>
      </c>
      <c r="AW159" s="12" t="s">
        <v>31</v>
      </c>
      <c r="AX159" s="12" t="s">
        <v>75</v>
      </c>
      <c r="AY159" s="206" t="s">
        <v>123</v>
      </c>
    </row>
    <row r="160" spans="1:65" s="12" customFormat="1" ht="11.25">
      <c r="B160" s="196"/>
      <c r="C160" s="197"/>
      <c r="D160" s="191" t="s">
        <v>132</v>
      </c>
      <c r="E160" s="198" t="s">
        <v>1</v>
      </c>
      <c r="F160" s="199" t="s">
        <v>166</v>
      </c>
      <c r="G160" s="197"/>
      <c r="H160" s="200">
        <v>1.44</v>
      </c>
      <c r="I160" s="201"/>
      <c r="J160" s="197"/>
      <c r="K160" s="197"/>
      <c r="L160" s="202"/>
      <c r="M160" s="203"/>
      <c r="N160" s="204"/>
      <c r="O160" s="204"/>
      <c r="P160" s="204"/>
      <c r="Q160" s="204"/>
      <c r="R160" s="204"/>
      <c r="S160" s="204"/>
      <c r="T160" s="205"/>
      <c r="AT160" s="206" t="s">
        <v>132</v>
      </c>
      <c r="AU160" s="206" t="s">
        <v>83</v>
      </c>
      <c r="AV160" s="12" t="s">
        <v>85</v>
      </c>
      <c r="AW160" s="12" t="s">
        <v>31</v>
      </c>
      <c r="AX160" s="12" t="s">
        <v>75</v>
      </c>
      <c r="AY160" s="206" t="s">
        <v>123</v>
      </c>
    </row>
    <row r="161" spans="1:65" s="12" customFormat="1" ht="11.25">
      <c r="B161" s="196"/>
      <c r="C161" s="197"/>
      <c r="D161" s="191" t="s">
        <v>132</v>
      </c>
      <c r="E161" s="198" t="s">
        <v>1</v>
      </c>
      <c r="F161" s="199" t="s">
        <v>167</v>
      </c>
      <c r="G161" s="197"/>
      <c r="H161" s="200">
        <v>12935.2</v>
      </c>
      <c r="I161" s="201"/>
      <c r="J161" s="197"/>
      <c r="K161" s="197"/>
      <c r="L161" s="202"/>
      <c r="M161" s="203"/>
      <c r="N161" s="204"/>
      <c r="O161" s="204"/>
      <c r="P161" s="204"/>
      <c r="Q161" s="204"/>
      <c r="R161" s="204"/>
      <c r="S161" s="204"/>
      <c r="T161" s="205"/>
      <c r="AT161" s="206" t="s">
        <v>132</v>
      </c>
      <c r="AU161" s="206" t="s">
        <v>83</v>
      </c>
      <c r="AV161" s="12" t="s">
        <v>85</v>
      </c>
      <c r="AW161" s="12" t="s">
        <v>31</v>
      </c>
      <c r="AX161" s="12" t="s">
        <v>75</v>
      </c>
      <c r="AY161" s="206" t="s">
        <v>123</v>
      </c>
    </row>
    <row r="162" spans="1:65" s="12" customFormat="1" ht="11.25">
      <c r="B162" s="196"/>
      <c r="C162" s="197"/>
      <c r="D162" s="191" t="s">
        <v>132</v>
      </c>
      <c r="E162" s="198" t="s">
        <v>1</v>
      </c>
      <c r="F162" s="199" t="s">
        <v>168</v>
      </c>
      <c r="G162" s="197"/>
      <c r="H162" s="200">
        <v>0.8</v>
      </c>
      <c r="I162" s="201"/>
      <c r="J162" s="197"/>
      <c r="K162" s="197"/>
      <c r="L162" s="202"/>
      <c r="M162" s="203"/>
      <c r="N162" s="204"/>
      <c r="O162" s="204"/>
      <c r="P162" s="204"/>
      <c r="Q162" s="204"/>
      <c r="R162" s="204"/>
      <c r="S162" s="204"/>
      <c r="T162" s="205"/>
      <c r="AT162" s="206" t="s">
        <v>132</v>
      </c>
      <c r="AU162" s="206" t="s">
        <v>83</v>
      </c>
      <c r="AV162" s="12" t="s">
        <v>85</v>
      </c>
      <c r="AW162" s="12" t="s">
        <v>31</v>
      </c>
      <c r="AX162" s="12" t="s">
        <v>75</v>
      </c>
      <c r="AY162" s="206" t="s">
        <v>123</v>
      </c>
    </row>
    <row r="163" spans="1:65" s="12" customFormat="1" ht="11.25">
      <c r="B163" s="196"/>
      <c r="C163" s="197"/>
      <c r="D163" s="191" t="s">
        <v>132</v>
      </c>
      <c r="E163" s="198" t="s">
        <v>1</v>
      </c>
      <c r="F163" s="199" t="s">
        <v>169</v>
      </c>
      <c r="G163" s="197"/>
      <c r="H163" s="200">
        <v>10488</v>
      </c>
      <c r="I163" s="201"/>
      <c r="J163" s="197"/>
      <c r="K163" s="197"/>
      <c r="L163" s="202"/>
      <c r="M163" s="203"/>
      <c r="N163" s="204"/>
      <c r="O163" s="204"/>
      <c r="P163" s="204"/>
      <c r="Q163" s="204"/>
      <c r="R163" s="204"/>
      <c r="S163" s="204"/>
      <c r="T163" s="205"/>
      <c r="AT163" s="206" t="s">
        <v>132</v>
      </c>
      <c r="AU163" s="206" t="s">
        <v>83</v>
      </c>
      <c r="AV163" s="12" t="s">
        <v>85</v>
      </c>
      <c r="AW163" s="12" t="s">
        <v>31</v>
      </c>
      <c r="AX163" s="12" t="s">
        <v>75</v>
      </c>
      <c r="AY163" s="206" t="s">
        <v>123</v>
      </c>
    </row>
    <row r="164" spans="1:65" s="12" customFormat="1" ht="11.25">
      <c r="B164" s="196"/>
      <c r="C164" s="197"/>
      <c r="D164" s="191" t="s">
        <v>132</v>
      </c>
      <c r="E164" s="198" t="s">
        <v>1</v>
      </c>
      <c r="F164" s="199" t="s">
        <v>170</v>
      </c>
      <c r="G164" s="197"/>
      <c r="H164" s="200">
        <v>11053.6</v>
      </c>
      <c r="I164" s="201"/>
      <c r="J164" s="197"/>
      <c r="K164" s="197"/>
      <c r="L164" s="202"/>
      <c r="M164" s="203"/>
      <c r="N164" s="204"/>
      <c r="O164" s="204"/>
      <c r="P164" s="204"/>
      <c r="Q164" s="204"/>
      <c r="R164" s="204"/>
      <c r="S164" s="204"/>
      <c r="T164" s="205"/>
      <c r="AT164" s="206" t="s">
        <v>132</v>
      </c>
      <c r="AU164" s="206" t="s">
        <v>83</v>
      </c>
      <c r="AV164" s="12" t="s">
        <v>85</v>
      </c>
      <c r="AW164" s="12" t="s">
        <v>31</v>
      </c>
      <c r="AX164" s="12" t="s">
        <v>75</v>
      </c>
      <c r="AY164" s="206" t="s">
        <v>123</v>
      </c>
    </row>
    <row r="165" spans="1:65" s="12" customFormat="1" ht="11.25">
      <c r="B165" s="196"/>
      <c r="C165" s="197"/>
      <c r="D165" s="191" t="s">
        <v>132</v>
      </c>
      <c r="E165" s="198" t="s">
        <v>1</v>
      </c>
      <c r="F165" s="199" t="s">
        <v>171</v>
      </c>
      <c r="G165" s="197"/>
      <c r="H165" s="200">
        <v>0.4</v>
      </c>
      <c r="I165" s="201"/>
      <c r="J165" s="197"/>
      <c r="K165" s="197"/>
      <c r="L165" s="202"/>
      <c r="M165" s="203"/>
      <c r="N165" s="204"/>
      <c r="O165" s="204"/>
      <c r="P165" s="204"/>
      <c r="Q165" s="204"/>
      <c r="R165" s="204"/>
      <c r="S165" s="204"/>
      <c r="T165" s="205"/>
      <c r="AT165" s="206" t="s">
        <v>132</v>
      </c>
      <c r="AU165" s="206" t="s">
        <v>83</v>
      </c>
      <c r="AV165" s="12" t="s">
        <v>85</v>
      </c>
      <c r="AW165" s="12" t="s">
        <v>31</v>
      </c>
      <c r="AX165" s="12" t="s">
        <v>75</v>
      </c>
      <c r="AY165" s="206" t="s">
        <v>123</v>
      </c>
    </row>
    <row r="166" spans="1:65" s="14" customFormat="1" ht="11.25">
      <c r="B166" s="218"/>
      <c r="C166" s="219"/>
      <c r="D166" s="191" t="s">
        <v>132</v>
      </c>
      <c r="E166" s="220" t="s">
        <v>1</v>
      </c>
      <c r="F166" s="221" t="s">
        <v>172</v>
      </c>
      <c r="G166" s="219"/>
      <c r="H166" s="220" t="s">
        <v>1</v>
      </c>
      <c r="I166" s="222"/>
      <c r="J166" s="219"/>
      <c r="K166" s="219"/>
      <c r="L166" s="223"/>
      <c r="M166" s="224"/>
      <c r="N166" s="225"/>
      <c r="O166" s="225"/>
      <c r="P166" s="225"/>
      <c r="Q166" s="225"/>
      <c r="R166" s="225"/>
      <c r="S166" s="225"/>
      <c r="T166" s="226"/>
      <c r="AT166" s="227" t="s">
        <v>132</v>
      </c>
      <c r="AU166" s="227" t="s">
        <v>83</v>
      </c>
      <c r="AV166" s="14" t="s">
        <v>83</v>
      </c>
      <c r="AW166" s="14" t="s">
        <v>31</v>
      </c>
      <c r="AX166" s="14" t="s">
        <v>75</v>
      </c>
      <c r="AY166" s="227" t="s">
        <v>123</v>
      </c>
    </row>
    <row r="167" spans="1:65" s="12" customFormat="1" ht="11.25">
      <c r="B167" s="196"/>
      <c r="C167" s="197"/>
      <c r="D167" s="191" t="s">
        <v>132</v>
      </c>
      <c r="E167" s="198" t="s">
        <v>1</v>
      </c>
      <c r="F167" s="199" t="s">
        <v>173</v>
      </c>
      <c r="G167" s="197"/>
      <c r="H167" s="200">
        <v>-170</v>
      </c>
      <c r="I167" s="201"/>
      <c r="J167" s="197"/>
      <c r="K167" s="197"/>
      <c r="L167" s="202"/>
      <c r="M167" s="203"/>
      <c r="N167" s="204"/>
      <c r="O167" s="204"/>
      <c r="P167" s="204"/>
      <c r="Q167" s="204"/>
      <c r="R167" s="204"/>
      <c r="S167" s="204"/>
      <c r="T167" s="205"/>
      <c r="AT167" s="206" t="s">
        <v>132</v>
      </c>
      <c r="AU167" s="206" t="s">
        <v>83</v>
      </c>
      <c r="AV167" s="12" t="s">
        <v>85</v>
      </c>
      <c r="AW167" s="12" t="s">
        <v>31</v>
      </c>
      <c r="AX167" s="12" t="s">
        <v>75</v>
      </c>
      <c r="AY167" s="206" t="s">
        <v>123</v>
      </c>
    </row>
    <row r="168" spans="1:65" s="13" customFormat="1" ht="11.25">
      <c r="B168" s="207"/>
      <c r="C168" s="208"/>
      <c r="D168" s="191" t="s">
        <v>132</v>
      </c>
      <c r="E168" s="209" t="s">
        <v>1</v>
      </c>
      <c r="F168" s="210" t="s">
        <v>134</v>
      </c>
      <c r="G168" s="208"/>
      <c r="H168" s="211">
        <v>52942</v>
      </c>
      <c r="I168" s="212"/>
      <c r="J168" s="208"/>
      <c r="K168" s="208"/>
      <c r="L168" s="213"/>
      <c r="M168" s="214"/>
      <c r="N168" s="215"/>
      <c r="O168" s="215"/>
      <c r="P168" s="215"/>
      <c r="Q168" s="215"/>
      <c r="R168" s="215"/>
      <c r="S168" s="215"/>
      <c r="T168" s="216"/>
      <c r="AT168" s="217" t="s">
        <v>132</v>
      </c>
      <c r="AU168" s="217" t="s">
        <v>83</v>
      </c>
      <c r="AV168" s="13" t="s">
        <v>135</v>
      </c>
      <c r="AW168" s="13" t="s">
        <v>31</v>
      </c>
      <c r="AX168" s="13" t="s">
        <v>83</v>
      </c>
      <c r="AY168" s="217" t="s">
        <v>123</v>
      </c>
    </row>
    <row r="169" spans="1:65" s="14" customFormat="1" ht="11.25">
      <c r="B169" s="218"/>
      <c r="C169" s="219"/>
      <c r="D169" s="191" t="s">
        <v>132</v>
      </c>
      <c r="E169" s="220" t="s">
        <v>1</v>
      </c>
      <c r="F169" s="221" t="s">
        <v>136</v>
      </c>
      <c r="G169" s="219"/>
      <c r="H169" s="220" t="s">
        <v>1</v>
      </c>
      <c r="I169" s="222"/>
      <c r="J169" s="219"/>
      <c r="K169" s="219"/>
      <c r="L169" s="223"/>
      <c r="M169" s="224"/>
      <c r="N169" s="225"/>
      <c r="O169" s="225"/>
      <c r="P169" s="225"/>
      <c r="Q169" s="225"/>
      <c r="R169" s="225"/>
      <c r="S169" s="225"/>
      <c r="T169" s="226"/>
      <c r="AT169" s="227" t="s">
        <v>132</v>
      </c>
      <c r="AU169" s="227" t="s">
        <v>83</v>
      </c>
      <c r="AV169" s="14" t="s">
        <v>83</v>
      </c>
      <c r="AW169" s="14" t="s">
        <v>31</v>
      </c>
      <c r="AX169" s="14" t="s">
        <v>75</v>
      </c>
      <c r="AY169" s="227" t="s">
        <v>123</v>
      </c>
    </row>
    <row r="170" spans="1:65" s="11" customFormat="1" ht="25.9" customHeight="1">
      <c r="B170" s="163"/>
      <c r="C170" s="164"/>
      <c r="D170" s="165" t="s">
        <v>74</v>
      </c>
      <c r="E170" s="166" t="s">
        <v>124</v>
      </c>
      <c r="F170" s="166" t="s">
        <v>174</v>
      </c>
      <c r="G170" s="164"/>
      <c r="H170" s="164"/>
      <c r="I170" s="167"/>
      <c r="J170" s="168">
        <f>BK170</f>
        <v>0</v>
      </c>
      <c r="K170" s="164"/>
      <c r="L170" s="169"/>
      <c r="M170" s="170"/>
      <c r="N170" s="171"/>
      <c r="O170" s="171"/>
      <c r="P170" s="172">
        <f>SUM(P171:P496)</f>
        <v>0</v>
      </c>
      <c r="Q170" s="171"/>
      <c r="R170" s="172">
        <f>SUM(R171:R496)</f>
        <v>11334.943270000002</v>
      </c>
      <c r="S170" s="171"/>
      <c r="T170" s="173">
        <f>SUM(T171:T496)</f>
        <v>0</v>
      </c>
      <c r="AR170" s="174" t="s">
        <v>151</v>
      </c>
      <c r="AT170" s="175" t="s">
        <v>74</v>
      </c>
      <c r="AU170" s="175" t="s">
        <v>75</v>
      </c>
      <c r="AY170" s="174" t="s">
        <v>123</v>
      </c>
      <c r="BK170" s="176">
        <f>SUM(BK171:BK496)</f>
        <v>0</v>
      </c>
    </row>
    <row r="171" spans="1:65" s="2" customFormat="1" ht="36">
      <c r="A171" s="33"/>
      <c r="B171" s="34"/>
      <c r="C171" s="177" t="s">
        <v>175</v>
      </c>
      <c r="D171" s="177" t="s">
        <v>124</v>
      </c>
      <c r="E171" s="178" t="s">
        <v>176</v>
      </c>
      <c r="F171" s="179" t="s">
        <v>177</v>
      </c>
      <c r="G171" s="180" t="s">
        <v>127</v>
      </c>
      <c r="H171" s="181">
        <v>12</v>
      </c>
      <c r="I171" s="182"/>
      <c r="J171" s="183">
        <f>ROUND(I171*H171,2)</f>
        <v>0</v>
      </c>
      <c r="K171" s="179" t="s">
        <v>128</v>
      </c>
      <c r="L171" s="184"/>
      <c r="M171" s="185" t="s">
        <v>1</v>
      </c>
      <c r="N171" s="186" t="s">
        <v>40</v>
      </c>
      <c r="O171" s="70"/>
      <c r="P171" s="187">
        <f>O171*H171</f>
        <v>0</v>
      </c>
      <c r="Q171" s="187">
        <v>1.4999999999999999E-2</v>
      </c>
      <c r="R171" s="187">
        <f>Q171*H171</f>
        <v>0.18</v>
      </c>
      <c r="S171" s="187">
        <v>0</v>
      </c>
      <c r="T171" s="188">
        <f>S171*H171</f>
        <v>0</v>
      </c>
      <c r="U171" s="33"/>
      <c r="V171" s="33"/>
      <c r="W171" s="33"/>
      <c r="X171" s="33"/>
      <c r="Y171" s="33"/>
      <c r="Z171" s="33"/>
      <c r="AA171" s="33"/>
      <c r="AB171" s="33"/>
      <c r="AC171" s="33"/>
      <c r="AD171" s="33"/>
      <c r="AE171" s="33"/>
      <c r="AR171" s="189" t="s">
        <v>161</v>
      </c>
      <c r="AT171" s="189" t="s">
        <v>124</v>
      </c>
      <c r="AU171" s="189" t="s">
        <v>83</v>
      </c>
      <c r="AY171" s="16" t="s">
        <v>123</v>
      </c>
      <c r="BE171" s="190">
        <f>IF(N171="základní",J171,0)</f>
        <v>0</v>
      </c>
      <c r="BF171" s="190">
        <f>IF(N171="snížená",J171,0)</f>
        <v>0</v>
      </c>
      <c r="BG171" s="190">
        <f>IF(N171="zákl. přenesená",J171,0)</f>
        <v>0</v>
      </c>
      <c r="BH171" s="190">
        <f>IF(N171="sníž. přenesená",J171,0)</f>
        <v>0</v>
      </c>
      <c r="BI171" s="190">
        <f>IF(N171="nulová",J171,0)</f>
        <v>0</v>
      </c>
      <c r="BJ171" s="16" t="s">
        <v>83</v>
      </c>
      <c r="BK171" s="190">
        <f>ROUND(I171*H171,2)</f>
        <v>0</v>
      </c>
      <c r="BL171" s="16" t="s">
        <v>135</v>
      </c>
      <c r="BM171" s="189" t="s">
        <v>178</v>
      </c>
    </row>
    <row r="172" spans="1:65" s="2" customFormat="1" ht="19.5">
      <c r="A172" s="33"/>
      <c r="B172" s="34"/>
      <c r="C172" s="35"/>
      <c r="D172" s="191" t="s">
        <v>131</v>
      </c>
      <c r="E172" s="35"/>
      <c r="F172" s="192" t="s">
        <v>177</v>
      </c>
      <c r="G172" s="35"/>
      <c r="H172" s="35"/>
      <c r="I172" s="193"/>
      <c r="J172" s="35"/>
      <c r="K172" s="35"/>
      <c r="L172" s="38"/>
      <c r="M172" s="194"/>
      <c r="N172" s="195"/>
      <c r="O172" s="70"/>
      <c r="P172" s="70"/>
      <c r="Q172" s="70"/>
      <c r="R172" s="70"/>
      <c r="S172" s="70"/>
      <c r="T172" s="71"/>
      <c r="U172" s="33"/>
      <c r="V172" s="33"/>
      <c r="W172" s="33"/>
      <c r="X172" s="33"/>
      <c r="Y172" s="33"/>
      <c r="Z172" s="33"/>
      <c r="AA172" s="33"/>
      <c r="AB172" s="33"/>
      <c r="AC172" s="33"/>
      <c r="AD172" s="33"/>
      <c r="AE172" s="33"/>
      <c r="AT172" s="16" t="s">
        <v>131</v>
      </c>
      <c r="AU172" s="16" t="s">
        <v>83</v>
      </c>
    </row>
    <row r="173" spans="1:65" s="12" customFormat="1" ht="11.25">
      <c r="B173" s="196"/>
      <c r="C173" s="197"/>
      <c r="D173" s="191" t="s">
        <v>132</v>
      </c>
      <c r="E173" s="198" t="s">
        <v>1</v>
      </c>
      <c r="F173" s="199" t="s">
        <v>179</v>
      </c>
      <c r="G173" s="197"/>
      <c r="H173" s="200">
        <v>12</v>
      </c>
      <c r="I173" s="201"/>
      <c r="J173" s="197"/>
      <c r="K173" s="197"/>
      <c r="L173" s="202"/>
      <c r="M173" s="203"/>
      <c r="N173" s="204"/>
      <c r="O173" s="204"/>
      <c r="P173" s="204"/>
      <c r="Q173" s="204"/>
      <c r="R173" s="204"/>
      <c r="S173" s="204"/>
      <c r="T173" s="205"/>
      <c r="AT173" s="206" t="s">
        <v>132</v>
      </c>
      <c r="AU173" s="206" t="s">
        <v>83</v>
      </c>
      <c r="AV173" s="12" t="s">
        <v>85</v>
      </c>
      <c r="AW173" s="12" t="s">
        <v>31</v>
      </c>
      <c r="AX173" s="12" t="s">
        <v>75</v>
      </c>
      <c r="AY173" s="206" t="s">
        <v>123</v>
      </c>
    </row>
    <row r="174" spans="1:65" s="13" customFormat="1" ht="11.25">
      <c r="B174" s="207"/>
      <c r="C174" s="208"/>
      <c r="D174" s="191" t="s">
        <v>132</v>
      </c>
      <c r="E174" s="209" t="s">
        <v>1</v>
      </c>
      <c r="F174" s="210" t="s">
        <v>134</v>
      </c>
      <c r="G174" s="208"/>
      <c r="H174" s="211">
        <v>12</v>
      </c>
      <c r="I174" s="212"/>
      <c r="J174" s="208"/>
      <c r="K174" s="208"/>
      <c r="L174" s="213"/>
      <c r="M174" s="214"/>
      <c r="N174" s="215"/>
      <c r="O174" s="215"/>
      <c r="P174" s="215"/>
      <c r="Q174" s="215"/>
      <c r="R174" s="215"/>
      <c r="S174" s="215"/>
      <c r="T174" s="216"/>
      <c r="AT174" s="217" t="s">
        <v>132</v>
      </c>
      <c r="AU174" s="217" t="s">
        <v>83</v>
      </c>
      <c r="AV174" s="13" t="s">
        <v>135</v>
      </c>
      <c r="AW174" s="13" t="s">
        <v>31</v>
      </c>
      <c r="AX174" s="13" t="s">
        <v>83</v>
      </c>
      <c r="AY174" s="217" t="s">
        <v>123</v>
      </c>
    </row>
    <row r="175" spans="1:65" s="2" customFormat="1" ht="36">
      <c r="A175" s="33"/>
      <c r="B175" s="34"/>
      <c r="C175" s="177" t="s">
        <v>180</v>
      </c>
      <c r="D175" s="177" t="s">
        <v>124</v>
      </c>
      <c r="E175" s="178" t="s">
        <v>181</v>
      </c>
      <c r="F175" s="179" t="s">
        <v>182</v>
      </c>
      <c r="G175" s="180" t="s">
        <v>127</v>
      </c>
      <c r="H175" s="181">
        <v>12</v>
      </c>
      <c r="I175" s="182"/>
      <c r="J175" s="183">
        <f>ROUND(I175*H175,2)</f>
        <v>0</v>
      </c>
      <c r="K175" s="179" t="s">
        <v>128</v>
      </c>
      <c r="L175" s="184"/>
      <c r="M175" s="185" t="s">
        <v>1</v>
      </c>
      <c r="N175" s="186" t="s">
        <v>40</v>
      </c>
      <c r="O175" s="70"/>
      <c r="P175" s="187">
        <f>O175*H175</f>
        <v>0</v>
      </c>
      <c r="Q175" s="187">
        <v>1.4999999999999999E-2</v>
      </c>
      <c r="R175" s="187">
        <f>Q175*H175</f>
        <v>0.18</v>
      </c>
      <c r="S175" s="187">
        <v>0</v>
      </c>
      <c r="T175" s="188">
        <f>S175*H175</f>
        <v>0</v>
      </c>
      <c r="U175" s="33"/>
      <c r="V175" s="33"/>
      <c r="W175" s="33"/>
      <c r="X175" s="33"/>
      <c r="Y175" s="33"/>
      <c r="Z175" s="33"/>
      <c r="AA175" s="33"/>
      <c r="AB175" s="33"/>
      <c r="AC175" s="33"/>
      <c r="AD175" s="33"/>
      <c r="AE175" s="33"/>
      <c r="AR175" s="189" t="s">
        <v>161</v>
      </c>
      <c r="AT175" s="189" t="s">
        <v>124</v>
      </c>
      <c r="AU175" s="189" t="s">
        <v>83</v>
      </c>
      <c r="AY175" s="16" t="s">
        <v>123</v>
      </c>
      <c r="BE175" s="190">
        <f>IF(N175="základní",J175,0)</f>
        <v>0</v>
      </c>
      <c r="BF175" s="190">
        <f>IF(N175="snížená",J175,0)</f>
        <v>0</v>
      </c>
      <c r="BG175" s="190">
        <f>IF(N175="zákl. přenesená",J175,0)</f>
        <v>0</v>
      </c>
      <c r="BH175" s="190">
        <f>IF(N175="sníž. přenesená",J175,0)</f>
        <v>0</v>
      </c>
      <c r="BI175" s="190">
        <f>IF(N175="nulová",J175,0)</f>
        <v>0</v>
      </c>
      <c r="BJ175" s="16" t="s">
        <v>83</v>
      </c>
      <c r="BK175" s="190">
        <f>ROUND(I175*H175,2)</f>
        <v>0</v>
      </c>
      <c r="BL175" s="16" t="s">
        <v>135</v>
      </c>
      <c r="BM175" s="189" t="s">
        <v>183</v>
      </c>
    </row>
    <row r="176" spans="1:65" s="2" customFormat="1" ht="19.5">
      <c r="A176" s="33"/>
      <c r="B176" s="34"/>
      <c r="C176" s="35"/>
      <c r="D176" s="191" t="s">
        <v>131</v>
      </c>
      <c r="E176" s="35"/>
      <c r="F176" s="192" t="s">
        <v>182</v>
      </c>
      <c r="G176" s="35"/>
      <c r="H176" s="35"/>
      <c r="I176" s="193"/>
      <c r="J176" s="35"/>
      <c r="K176" s="35"/>
      <c r="L176" s="38"/>
      <c r="M176" s="194"/>
      <c r="N176" s="195"/>
      <c r="O176" s="70"/>
      <c r="P176" s="70"/>
      <c r="Q176" s="70"/>
      <c r="R176" s="70"/>
      <c r="S176" s="70"/>
      <c r="T176" s="71"/>
      <c r="U176" s="33"/>
      <c r="V176" s="33"/>
      <c r="W176" s="33"/>
      <c r="X176" s="33"/>
      <c r="Y176" s="33"/>
      <c r="Z176" s="33"/>
      <c r="AA176" s="33"/>
      <c r="AB176" s="33"/>
      <c r="AC176" s="33"/>
      <c r="AD176" s="33"/>
      <c r="AE176" s="33"/>
      <c r="AT176" s="16" t="s">
        <v>131</v>
      </c>
      <c r="AU176" s="16" t="s">
        <v>83</v>
      </c>
    </row>
    <row r="177" spans="1:65" s="12" customFormat="1" ht="11.25">
      <c r="B177" s="196"/>
      <c r="C177" s="197"/>
      <c r="D177" s="191" t="s">
        <v>132</v>
      </c>
      <c r="E177" s="198" t="s">
        <v>1</v>
      </c>
      <c r="F177" s="199" t="s">
        <v>179</v>
      </c>
      <c r="G177" s="197"/>
      <c r="H177" s="200">
        <v>12</v>
      </c>
      <c r="I177" s="201"/>
      <c r="J177" s="197"/>
      <c r="K177" s="197"/>
      <c r="L177" s="202"/>
      <c r="M177" s="203"/>
      <c r="N177" s="204"/>
      <c r="O177" s="204"/>
      <c r="P177" s="204"/>
      <c r="Q177" s="204"/>
      <c r="R177" s="204"/>
      <c r="S177" s="204"/>
      <c r="T177" s="205"/>
      <c r="AT177" s="206" t="s">
        <v>132</v>
      </c>
      <c r="AU177" s="206" t="s">
        <v>83</v>
      </c>
      <c r="AV177" s="12" t="s">
        <v>85</v>
      </c>
      <c r="AW177" s="12" t="s">
        <v>31</v>
      </c>
      <c r="AX177" s="12" t="s">
        <v>75</v>
      </c>
      <c r="AY177" s="206" t="s">
        <v>123</v>
      </c>
    </row>
    <row r="178" spans="1:65" s="13" customFormat="1" ht="11.25">
      <c r="B178" s="207"/>
      <c r="C178" s="208"/>
      <c r="D178" s="191" t="s">
        <v>132</v>
      </c>
      <c r="E178" s="209" t="s">
        <v>1</v>
      </c>
      <c r="F178" s="210" t="s">
        <v>134</v>
      </c>
      <c r="G178" s="208"/>
      <c r="H178" s="211">
        <v>12</v>
      </c>
      <c r="I178" s="212"/>
      <c r="J178" s="208"/>
      <c r="K178" s="208"/>
      <c r="L178" s="213"/>
      <c r="M178" s="214"/>
      <c r="N178" s="215"/>
      <c r="O178" s="215"/>
      <c r="P178" s="215"/>
      <c r="Q178" s="215"/>
      <c r="R178" s="215"/>
      <c r="S178" s="215"/>
      <c r="T178" s="216"/>
      <c r="AT178" s="217" t="s">
        <v>132</v>
      </c>
      <c r="AU178" s="217" t="s">
        <v>83</v>
      </c>
      <c r="AV178" s="13" t="s">
        <v>135</v>
      </c>
      <c r="AW178" s="13" t="s">
        <v>31</v>
      </c>
      <c r="AX178" s="13" t="s">
        <v>83</v>
      </c>
      <c r="AY178" s="217" t="s">
        <v>123</v>
      </c>
    </row>
    <row r="179" spans="1:65" s="2" customFormat="1" ht="36">
      <c r="A179" s="33"/>
      <c r="B179" s="34"/>
      <c r="C179" s="177" t="s">
        <v>184</v>
      </c>
      <c r="D179" s="177" t="s">
        <v>124</v>
      </c>
      <c r="E179" s="178" t="s">
        <v>185</v>
      </c>
      <c r="F179" s="179" t="s">
        <v>186</v>
      </c>
      <c r="G179" s="180" t="s">
        <v>127</v>
      </c>
      <c r="H179" s="181">
        <v>12</v>
      </c>
      <c r="I179" s="182"/>
      <c r="J179" s="183">
        <f>ROUND(I179*H179,2)</f>
        <v>0</v>
      </c>
      <c r="K179" s="179" t="s">
        <v>128</v>
      </c>
      <c r="L179" s="184"/>
      <c r="M179" s="185" t="s">
        <v>1</v>
      </c>
      <c r="N179" s="186" t="s">
        <v>40</v>
      </c>
      <c r="O179" s="70"/>
      <c r="P179" s="187">
        <f>O179*H179</f>
        <v>0</v>
      </c>
      <c r="Q179" s="187">
        <v>1.4999999999999999E-2</v>
      </c>
      <c r="R179" s="187">
        <f>Q179*H179</f>
        <v>0.18</v>
      </c>
      <c r="S179" s="187">
        <v>0</v>
      </c>
      <c r="T179" s="188">
        <f>S179*H179</f>
        <v>0</v>
      </c>
      <c r="U179" s="33"/>
      <c r="V179" s="33"/>
      <c r="W179" s="33"/>
      <c r="X179" s="33"/>
      <c r="Y179" s="33"/>
      <c r="Z179" s="33"/>
      <c r="AA179" s="33"/>
      <c r="AB179" s="33"/>
      <c r="AC179" s="33"/>
      <c r="AD179" s="33"/>
      <c r="AE179" s="33"/>
      <c r="AR179" s="189" t="s">
        <v>161</v>
      </c>
      <c r="AT179" s="189" t="s">
        <v>124</v>
      </c>
      <c r="AU179" s="189" t="s">
        <v>83</v>
      </c>
      <c r="AY179" s="16" t="s">
        <v>123</v>
      </c>
      <c r="BE179" s="190">
        <f>IF(N179="základní",J179,0)</f>
        <v>0</v>
      </c>
      <c r="BF179" s="190">
        <f>IF(N179="snížená",J179,0)</f>
        <v>0</v>
      </c>
      <c r="BG179" s="190">
        <f>IF(N179="zákl. přenesená",J179,0)</f>
        <v>0</v>
      </c>
      <c r="BH179" s="190">
        <f>IF(N179="sníž. přenesená",J179,0)</f>
        <v>0</v>
      </c>
      <c r="BI179" s="190">
        <f>IF(N179="nulová",J179,0)</f>
        <v>0</v>
      </c>
      <c r="BJ179" s="16" t="s">
        <v>83</v>
      </c>
      <c r="BK179" s="190">
        <f>ROUND(I179*H179,2)</f>
        <v>0</v>
      </c>
      <c r="BL179" s="16" t="s">
        <v>135</v>
      </c>
      <c r="BM179" s="189" t="s">
        <v>187</v>
      </c>
    </row>
    <row r="180" spans="1:65" s="2" customFormat="1" ht="19.5">
      <c r="A180" s="33"/>
      <c r="B180" s="34"/>
      <c r="C180" s="35"/>
      <c r="D180" s="191" t="s">
        <v>131</v>
      </c>
      <c r="E180" s="35"/>
      <c r="F180" s="192" t="s">
        <v>186</v>
      </c>
      <c r="G180" s="35"/>
      <c r="H180" s="35"/>
      <c r="I180" s="193"/>
      <c r="J180" s="35"/>
      <c r="K180" s="35"/>
      <c r="L180" s="38"/>
      <c r="M180" s="194"/>
      <c r="N180" s="195"/>
      <c r="O180" s="70"/>
      <c r="P180" s="70"/>
      <c r="Q180" s="70"/>
      <c r="R180" s="70"/>
      <c r="S180" s="70"/>
      <c r="T180" s="71"/>
      <c r="U180" s="33"/>
      <c r="V180" s="33"/>
      <c r="W180" s="33"/>
      <c r="X180" s="33"/>
      <c r="Y180" s="33"/>
      <c r="Z180" s="33"/>
      <c r="AA180" s="33"/>
      <c r="AB180" s="33"/>
      <c r="AC180" s="33"/>
      <c r="AD180" s="33"/>
      <c r="AE180" s="33"/>
      <c r="AT180" s="16" t="s">
        <v>131</v>
      </c>
      <c r="AU180" s="16" t="s">
        <v>83</v>
      </c>
    </row>
    <row r="181" spans="1:65" s="12" customFormat="1" ht="11.25">
      <c r="B181" s="196"/>
      <c r="C181" s="197"/>
      <c r="D181" s="191" t="s">
        <v>132</v>
      </c>
      <c r="E181" s="198" t="s">
        <v>1</v>
      </c>
      <c r="F181" s="199" t="s">
        <v>179</v>
      </c>
      <c r="G181" s="197"/>
      <c r="H181" s="200">
        <v>12</v>
      </c>
      <c r="I181" s="201"/>
      <c r="J181" s="197"/>
      <c r="K181" s="197"/>
      <c r="L181" s="202"/>
      <c r="M181" s="203"/>
      <c r="N181" s="204"/>
      <c r="O181" s="204"/>
      <c r="P181" s="204"/>
      <c r="Q181" s="204"/>
      <c r="R181" s="204"/>
      <c r="S181" s="204"/>
      <c r="T181" s="205"/>
      <c r="AT181" s="206" t="s">
        <v>132</v>
      </c>
      <c r="AU181" s="206" t="s">
        <v>83</v>
      </c>
      <c r="AV181" s="12" t="s">
        <v>85</v>
      </c>
      <c r="AW181" s="12" t="s">
        <v>31</v>
      </c>
      <c r="AX181" s="12" t="s">
        <v>75</v>
      </c>
      <c r="AY181" s="206" t="s">
        <v>123</v>
      </c>
    </row>
    <row r="182" spans="1:65" s="13" customFormat="1" ht="11.25">
      <c r="B182" s="207"/>
      <c r="C182" s="208"/>
      <c r="D182" s="191" t="s">
        <v>132</v>
      </c>
      <c r="E182" s="209" t="s">
        <v>1</v>
      </c>
      <c r="F182" s="210" t="s">
        <v>134</v>
      </c>
      <c r="G182" s="208"/>
      <c r="H182" s="211">
        <v>12</v>
      </c>
      <c r="I182" s="212"/>
      <c r="J182" s="208"/>
      <c r="K182" s="208"/>
      <c r="L182" s="213"/>
      <c r="M182" s="214"/>
      <c r="N182" s="215"/>
      <c r="O182" s="215"/>
      <c r="P182" s="215"/>
      <c r="Q182" s="215"/>
      <c r="R182" s="215"/>
      <c r="S182" s="215"/>
      <c r="T182" s="216"/>
      <c r="AT182" s="217" t="s">
        <v>132</v>
      </c>
      <c r="AU182" s="217" t="s">
        <v>83</v>
      </c>
      <c r="AV182" s="13" t="s">
        <v>135</v>
      </c>
      <c r="AW182" s="13" t="s">
        <v>31</v>
      </c>
      <c r="AX182" s="13" t="s">
        <v>83</v>
      </c>
      <c r="AY182" s="217" t="s">
        <v>123</v>
      </c>
    </row>
    <row r="183" spans="1:65" s="2" customFormat="1" ht="36">
      <c r="A183" s="33"/>
      <c r="B183" s="34"/>
      <c r="C183" s="177" t="s">
        <v>161</v>
      </c>
      <c r="D183" s="177" t="s">
        <v>124</v>
      </c>
      <c r="E183" s="178" t="s">
        <v>188</v>
      </c>
      <c r="F183" s="179" t="s">
        <v>189</v>
      </c>
      <c r="G183" s="180" t="s">
        <v>127</v>
      </c>
      <c r="H183" s="181">
        <v>12</v>
      </c>
      <c r="I183" s="182"/>
      <c r="J183" s="183">
        <f>ROUND(I183*H183,2)</f>
        <v>0</v>
      </c>
      <c r="K183" s="179" t="s">
        <v>128</v>
      </c>
      <c r="L183" s="184"/>
      <c r="M183" s="185" t="s">
        <v>1</v>
      </c>
      <c r="N183" s="186" t="s">
        <v>40</v>
      </c>
      <c r="O183" s="70"/>
      <c r="P183" s="187">
        <f>O183*H183</f>
        <v>0</v>
      </c>
      <c r="Q183" s="187">
        <v>1.4999999999999999E-2</v>
      </c>
      <c r="R183" s="187">
        <f>Q183*H183</f>
        <v>0.18</v>
      </c>
      <c r="S183" s="187">
        <v>0</v>
      </c>
      <c r="T183" s="188">
        <f>S183*H183</f>
        <v>0</v>
      </c>
      <c r="U183" s="33"/>
      <c r="V183" s="33"/>
      <c r="W183" s="33"/>
      <c r="X183" s="33"/>
      <c r="Y183" s="33"/>
      <c r="Z183" s="33"/>
      <c r="AA183" s="33"/>
      <c r="AB183" s="33"/>
      <c r="AC183" s="33"/>
      <c r="AD183" s="33"/>
      <c r="AE183" s="33"/>
      <c r="AR183" s="189" t="s">
        <v>161</v>
      </c>
      <c r="AT183" s="189" t="s">
        <v>124</v>
      </c>
      <c r="AU183" s="189" t="s">
        <v>83</v>
      </c>
      <c r="AY183" s="16" t="s">
        <v>123</v>
      </c>
      <c r="BE183" s="190">
        <f>IF(N183="základní",J183,0)</f>
        <v>0</v>
      </c>
      <c r="BF183" s="190">
        <f>IF(N183="snížená",J183,0)</f>
        <v>0</v>
      </c>
      <c r="BG183" s="190">
        <f>IF(N183="zákl. přenesená",J183,0)</f>
        <v>0</v>
      </c>
      <c r="BH183" s="190">
        <f>IF(N183="sníž. přenesená",J183,0)</f>
        <v>0</v>
      </c>
      <c r="BI183" s="190">
        <f>IF(N183="nulová",J183,0)</f>
        <v>0</v>
      </c>
      <c r="BJ183" s="16" t="s">
        <v>83</v>
      </c>
      <c r="BK183" s="190">
        <f>ROUND(I183*H183,2)</f>
        <v>0</v>
      </c>
      <c r="BL183" s="16" t="s">
        <v>135</v>
      </c>
      <c r="BM183" s="189" t="s">
        <v>190</v>
      </c>
    </row>
    <row r="184" spans="1:65" s="2" customFormat="1" ht="19.5">
      <c r="A184" s="33"/>
      <c r="B184" s="34"/>
      <c r="C184" s="35"/>
      <c r="D184" s="191" t="s">
        <v>131</v>
      </c>
      <c r="E184" s="35"/>
      <c r="F184" s="192" t="s">
        <v>189</v>
      </c>
      <c r="G184" s="35"/>
      <c r="H184" s="35"/>
      <c r="I184" s="193"/>
      <c r="J184" s="35"/>
      <c r="K184" s="35"/>
      <c r="L184" s="38"/>
      <c r="M184" s="194"/>
      <c r="N184" s="195"/>
      <c r="O184" s="70"/>
      <c r="P184" s="70"/>
      <c r="Q184" s="70"/>
      <c r="R184" s="70"/>
      <c r="S184" s="70"/>
      <c r="T184" s="71"/>
      <c r="U184" s="33"/>
      <c r="V184" s="33"/>
      <c r="W184" s="33"/>
      <c r="X184" s="33"/>
      <c r="Y184" s="33"/>
      <c r="Z184" s="33"/>
      <c r="AA184" s="33"/>
      <c r="AB184" s="33"/>
      <c r="AC184" s="33"/>
      <c r="AD184" s="33"/>
      <c r="AE184" s="33"/>
      <c r="AT184" s="16" t="s">
        <v>131</v>
      </c>
      <c r="AU184" s="16" t="s">
        <v>83</v>
      </c>
    </row>
    <row r="185" spans="1:65" s="12" customFormat="1" ht="11.25">
      <c r="B185" s="196"/>
      <c r="C185" s="197"/>
      <c r="D185" s="191" t="s">
        <v>132</v>
      </c>
      <c r="E185" s="198" t="s">
        <v>1</v>
      </c>
      <c r="F185" s="199" t="s">
        <v>179</v>
      </c>
      <c r="G185" s="197"/>
      <c r="H185" s="200">
        <v>12</v>
      </c>
      <c r="I185" s="201"/>
      <c r="J185" s="197"/>
      <c r="K185" s="197"/>
      <c r="L185" s="202"/>
      <c r="M185" s="203"/>
      <c r="N185" s="204"/>
      <c r="O185" s="204"/>
      <c r="P185" s="204"/>
      <c r="Q185" s="204"/>
      <c r="R185" s="204"/>
      <c r="S185" s="204"/>
      <c r="T185" s="205"/>
      <c r="AT185" s="206" t="s">
        <v>132</v>
      </c>
      <c r="AU185" s="206" t="s">
        <v>83</v>
      </c>
      <c r="AV185" s="12" t="s">
        <v>85</v>
      </c>
      <c r="AW185" s="12" t="s">
        <v>31</v>
      </c>
      <c r="AX185" s="12" t="s">
        <v>75</v>
      </c>
      <c r="AY185" s="206" t="s">
        <v>123</v>
      </c>
    </row>
    <row r="186" spans="1:65" s="13" customFormat="1" ht="11.25">
      <c r="B186" s="207"/>
      <c r="C186" s="208"/>
      <c r="D186" s="191" t="s">
        <v>132</v>
      </c>
      <c r="E186" s="209" t="s">
        <v>1</v>
      </c>
      <c r="F186" s="210" t="s">
        <v>134</v>
      </c>
      <c r="G186" s="208"/>
      <c r="H186" s="211">
        <v>12</v>
      </c>
      <c r="I186" s="212"/>
      <c r="J186" s="208"/>
      <c r="K186" s="208"/>
      <c r="L186" s="213"/>
      <c r="M186" s="214"/>
      <c r="N186" s="215"/>
      <c r="O186" s="215"/>
      <c r="P186" s="215"/>
      <c r="Q186" s="215"/>
      <c r="R186" s="215"/>
      <c r="S186" s="215"/>
      <c r="T186" s="216"/>
      <c r="AT186" s="217" t="s">
        <v>132</v>
      </c>
      <c r="AU186" s="217" t="s">
        <v>83</v>
      </c>
      <c r="AV186" s="13" t="s">
        <v>135</v>
      </c>
      <c r="AW186" s="13" t="s">
        <v>31</v>
      </c>
      <c r="AX186" s="13" t="s">
        <v>83</v>
      </c>
      <c r="AY186" s="217" t="s">
        <v>123</v>
      </c>
    </row>
    <row r="187" spans="1:65" s="2" customFormat="1" ht="36">
      <c r="A187" s="33"/>
      <c r="B187" s="34"/>
      <c r="C187" s="177" t="s">
        <v>191</v>
      </c>
      <c r="D187" s="177" t="s">
        <v>124</v>
      </c>
      <c r="E187" s="178" t="s">
        <v>192</v>
      </c>
      <c r="F187" s="179" t="s">
        <v>193</v>
      </c>
      <c r="G187" s="180" t="s">
        <v>127</v>
      </c>
      <c r="H187" s="181">
        <v>12</v>
      </c>
      <c r="I187" s="182"/>
      <c r="J187" s="183">
        <f>ROUND(I187*H187,2)</f>
        <v>0</v>
      </c>
      <c r="K187" s="179" t="s">
        <v>128</v>
      </c>
      <c r="L187" s="184"/>
      <c r="M187" s="185" t="s">
        <v>1</v>
      </c>
      <c r="N187" s="186" t="s">
        <v>40</v>
      </c>
      <c r="O187" s="70"/>
      <c r="P187" s="187">
        <f>O187*H187</f>
        <v>0</v>
      </c>
      <c r="Q187" s="187">
        <v>1.4999999999999999E-2</v>
      </c>
      <c r="R187" s="187">
        <f>Q187*H187</f>
        <v>0.18</v>
      </c>
      <c r="S187" s="187">
        <v>0</v>
      </c>
      <c r="T187" s="188">
        <f>S187*H187</f>
        <v>0</v>
      </c>
      <c r="U187" s="33"/>
      <c r="V187" s="33"/>
      <c r="W187" s="33"/>
      <c r="X187" s="33"/>
      <c r="Y187" s="33"/>
      <c r="Z187" s="33"/>
      <c r="AA187" s="33"/>
      <c r="AB187" s="33"/>
      <c r="AC187" s="33"/>
      <c r="AD187" s="33"/>
      <c r="AE187" s="33"/>
      <c r="AR187" s="189" t="s">
        <v>161</v>
      </c>
      <c r="AT187" s="189" t="s">
        <v>124</v>
      </c>
      <c r="AU187" s="189" t="s">
        <v>83</v>
      </c>
      <c r="AY187" s="16" t="s">
        <v>123</v>
      </c>
      <c r="BE187" s="190">
        <f>IF(N187="základní",J187,0)</f>
        <v>0</v>
      </c>
      <c r="BF187" s="190">
        <f>IF(N187="snížená",J187,0)</f>
        <v>0</v>
      </c>
      <c r="BG187" s="190">
        <f>IF(N187="zákl. přenesená",J187,0)</f>
        <v>0</v>
      </c>
      <c r="BH187" s="190">
        <f>IF(N187="sníž. přenesená",J187,0)</f>
        <v>0</v>
      </c>
      <c r="BI187" s="190">
        <f>IF(N187="nulová",J187,0)</f>
        <v>0</v>
      </c>
      <c r="BJ187" s="16" t="s">
        <v>83</v>
      </c>
      <c r="BK187" s="190">
        <f>ROUND(I187*H187,2)</f>
        <v>0</v>
      </c>
      <c r="BL187" s="16" t="s">
        <v>135</v>
      </c>
      <c r="BM187" s="189" t="s">
        <v>194</v>
      </c>
    </row>
    <row r="188" spans="1:65" s="2" customFormat="1" ht="29.25">
      <c r="A188" s="33"/>
      <c r="B188" s="34"/>
      <c r="C188" s="35"/>
      <c r="D188" s="191" t="s">
        <v>131</v>
      </c>
      <c r="E188" s="35"/>
      <c r="F188" s="192" t="s">
        <v>193</v>
      </c>
      <c r="G188" s="35"/>
      <c r="H188" s="35"/>
      <c r="I188" s="193"/>
      <c r="J188" s="35"/>
      <c r="K188" s="35"/>
      <c r="L188" s="38"/>
      <c r="M188" s="194"/>
      <c r="N188" s="195"/>
      <c r="O188" s="70"/>
      <c r="P188" s="70"/>
      <c r="Q188" s="70"/>
      <c r="R188" s="70"/>
      <c r="S188" s="70"/>
      <c r="T188" s="71"/>
      <c r="U188" s="33"/>
      <c r="V188" s="33"/>
      <c r="W188" s="33"/>
      <c r="X188" s="33"/>
      <c r="Y188" s="33"/>
      <c r="Z188" s="33"/>
      <c r="AA188" s="33"/>
      <c r="AB188" s="33"/>
      <c r="AC188" s="33"/>
      <c r="AD188" s="33"/>
      <c r="AE188" s="33"/>
      <c r="AT188" s="16" t="s">
        <v>131</v>
      </c>
      <c r="AU188" s="16" t="s">
        <v>83</v>
      </c>
    </row>
    <row r="189" spans="1:65" s="12" customFormat="1" ht="11.25">
      <c r="B189" s="196"/>
      <c r="C189" s="197"/>
      <c r="D189" s="191" t="s">
        <v>132</v>
      </c>
      <c r="E189" s="198" t="s">
        <v>1</v>
      </c>
      <c r="F189" s="199" t="s">
        <v>179</v>
      </c>
      <c r="G189" s="197"/>
      <c r="H189" s="200">
        <v>12</v>
      </c>
      <c r="I189" s="201"/>
      <c r="J189" s="197"/>
      <c r="K189" s="197"/>
      <c r="L189" s="202"/>
      <c r="M189" s="203"/>
      <c r="N189" s="204"/>
      <c r="O189" s="204"/>
      <c r="P189" s="204"/>
      <c r="Q189" s="204"/>
      <c r="R189" s="204"/>
      <c r="S189" s="204"/>
      <c r="T189" s="205"/>
      <c r="AT189" s="206" t="s">
        <v>132</v>
      </c>
      <c r="AU189" s="206" t="s">
        <v>83</v>
      </c>
      <c r="AV189" s="12" t="s">
        <v>85</v>
      </c>
      <c r="AW189" s="12" t="s">
        <v>31</v>
      </c>
      <c r="AX189" s="12" t="s">
        <v>75</v>
      </c>
      <c r="AY189" s="206" t="s">
        <v>123</v>
      </c>
    </row>
    <row r="190" spans="1:65" s="13" customFormat="1" ht="11.25">
      <c r="B190" s="207"/>
      <c r="C190" s="208"/>
      <c r="D190" s="191" t="s">
        <v>132</v>
      </c>
      <c r="E190" s="209" t="s">
        <v>1</v>
      </c>
      <c r="F190" s="210" t="s">
        <v>134</v>
      </c>
      <c r="G190" s="208"/>
      <c r="H190" s="211">
        <v>12</v>
      </c>
      <c r="I190" s="212"/>
      <c r="J190" s="208"/>
      <c r="K190" s="208"/>
      <c r="L190" s="213"/>
      <c r="M190" s="214"/>
      <c r="N190" s="215"/>
      <c r="O190" s="215"/>
      <c r="P190" s="215"/>
      <c r="Q190" s="215"/>
      <c r="R190" s="215"/>
      <c r="S190" s="215"/>
      <c r="T190" s="216"/>
      <c r="AT190" s="217" t="s">
        <v>132</v>
      </c>
      <c r="AU190" s="217" t="s">
        <v>83</v>
      </c>
      <c r="AV190" s="13" t="s">
        <v>135</v>
      </c>
      <c r="AW190" s="13" t="s">
        <v>31</v>
      </c>
      <c r="AX190" s="13" t="s">
        <v>83</v>
      </c>
      <c r="AY190" s="217" t="s">
        <v>123</v>
      </c>
    </row>
    <row r="191" spans="1:65" s="2" customFormat="1" ht="36">
      <c r="A191" s="33"/>
      <c r="B191" s="34"/>
      <c r="C191" s="177" t="s">
        <v>195</v>
      </c>
      <c r="D191" s="177" t="s">
        <v>124</v>
      </c>
      <c r="E191" s="178" t="s">
        <v>196</v>
      </c>
      <c r="F191" s="179" t="s">
        <v>197</v>
      </c>
      <c r="G191" s="180" t="s">
        <v>127</v>
      </c>
      <c r="H191" s="181">
        <v>12</v>
      </c>
      <c r="I191" s="182"/>
      <c r="J191" s="183">
        <f>ROUND(I191*H191,2)</f>
        <v>0</v>
      </c>
      <c r="K191" s="179" t="s">
        <v>128</v>
      </c>
      <c r="L191" s="184"/>
      <c r="M191" s="185" t="s">
        <v>1</v>
      </c>
      <c r="N191" s="186" t="s">
        <v>40</v>
      </c>
      <c r="O191" s="70"/>
      <c r="P191" s="187">
        <f>O191*H191</f>
        <v>0</v>
      </c>
      <c r="Q191" s="187">
        <v>1.4999999999999999E-2</v>
      </c>
      <c r="R191" s="187">
        <f>Q191*H191</f>
        <v>0.18</v>
      </c>
      <c r="S191" s="187">
        <v>0</v>
      </c>
      <c r="T191" s="188">
        <f>S191*H191</f>
        <v>0</v>
      </c>
      <c r="U191" s="33"/>
      <c r="V191" s="33"/>
      <c r="W191" s="33"/>
      <c r="X191" s="33"/>
      <c r="Y191" s="33"/>
      <c r="Z191" s="33"/>
      <c r="AA191" s="33"/>
      <c r="AB191" s="33"/>
      <c r="AC191" s="33"/>
      <c r="AD191" s="33"/>
      <c r="AE191" s="33"/>
      <c r="AR191" s="189" t="s">
        <v>161</v>
      </c>
      <c r="AT191" s="189" t="s">
        <v>124</v>
      </c>
      <c r="AU191" s="189" t="s">
        <v>83</v>
      </c>
      <c r="AY191" s="16" t="s">
        <v>123</v>
      </c>
      <c r="BE191" s="190">
        <f>IF(N191="základní",J191,0)</f>
        <v>0</v>
      </c>
      <c r="BF191" s="190">
        <f>IF(N191="snížená",J191,0)</f>
        <v>0</v>
      </c>
      <c r="BG191" s="190">
        <f>IF(N191="zákl. přenesená",J191,0)</f>
        <v>0</v>
      </c>
      <c r="BH191" s="190">
        <f>IF(N191="sníž. přenesená",J191,0)</f>
        <v>0</v>
      </c>
      <c r="BI191" s="190">
        <f>IF(N191="nulová",J191,0)</f>
        <v>0</v>
      </c>
      <c r="BJ191" s="16" t="s">
        <v>83</v>
      </c>
      <c r="BK191" s="190">
        <f>ROUND(I191*H191,2)</f>
        <v>0</v>
      </c>
      <c r="BL191" s="16" t="s">
        <v>135</v>
      </c>
      <c r="BM191" s="189" t="s">
        <v>198</v>
      </c>
    </row>
    <row r="192" spans="1:65" s="2" customFormat="1" ht="29.25">
      <c r="A192" s="33"/>
      <c r="B192" s="34"/>
      <c r="C192" s="35"/>
      <c r="D192" s="191" t="s">
        <v>131</v>
      </c>
      <c r="E192" s="35"/>
      <c r="F192" s="192" t="s">
        <v>197</v>
      </c>
      <c r="G192" s="35"/>
      <c r="H192" s="35"/>
      <c r="I192" s="193"/>
      <c r="J192" s="35"/>
      <c r="K192" s="35"/>
      <c r="L192" s="38"/>
      <c r="M192" s="194"/>
      <c r="N192" s="195"/>
      <c r="O192" s="70"/>
      <c r="P192" s="70"/>
      <c r="Q192" s="70"/>
      <c r="R192" s="70"/>
      <c r="S192" s="70"/>
      <c r="T192" s="71"/>
      <c r="U192" s="33"/>
      <c r="V192" s="33"/>
      <c r="W192" s="33"/>
      <c r="X192" s="33"/>
      <c r="Y192" s="33"/>
      <c r="Z192" s="33"/>
      <c r="AA192" s="33"/>
      <c r="AB192" s="33"/>
      <c r="AC192" s="33"/>
      <c r="AD192" s="33"/>
      <c r="AE192" s="33"/>
      <c r="AT192" s="16" t="s">
        <v>131</v>
      </c>
      <c r="AU192" s="16" t="s">
        <v>83</v>
      </c>
    </row>
    <row r="193" spans="1:65" s="12" customFormat="1" ht="11.25">
      <c r="B193" s="196"/>
      <c r="C193" s="197"/>
      <c r="D193" s="191" t="s">
        <v>132</v>
      </c>
      <c r="E193" s="198" t="s">
        <v>1</v>
      </c>
      <c r="F193" s="199" t="s">
        <v>179</v>
      </c>
      <c r="G193" s="197"/>
      <c r="H193" s="200">
        <v>12</v>
      </c>
      <c r="I193" s="201"/>
      <c r="J193" s="197"/>
      <c r="K193" s="197"/>
      <c r="L193" s="202"/>
      <c r="M193" s="203"/>
      <c r="N193" s="204"/>
      <c r="O193" s="204"/>
      <c r="P193" s="204"/>
      <c r="Q193" s="204"/>
      <c r="R193" s="204"/>
      <c r="S193" s="204"/>
      <c r="T193" s="205"/>
      <c r="AT193" s="206" t="s">
        <v>132</v>
      </c>
      <c r="AU193" s="206" t="s">
        <v>83</v>
      </c>
      <c r="AV193" s="12" t="s">
        <v>85</v>
      </c>
      <c r="AW193" s="12" t="s">
        <v>31</v>
      </c>
      <c r="AX193" s="12" t="s">
        <v>75</v>
      </c>
      <c r="AY193" s="206" t="s">
        <v>123</v>
      </c>
    </row>
    <row r="194" spans="1:65" s="13" customFormat="1" ht="11.25">
      <c r="B194" s="207"/>
      <c r="C194" s="208"/>
      <c r="D194" s="191" t="s">
        <v>132</v>
      </c>
      <c r="E194" s="209" t="s">
        <v>1</v>
      </c>
      <c r="F194" s="210" t="s">
        <v>134</v>
      </c>
      <c r="G194" s="208"/>
      <c r="H194" s="211">
        <v>12</v>
      </c>
      <c r="I194" s="212"/>
      <c r="J194" s="208"/>
      <c r="K194" s="208"/>
      <c r="L194" s="213"/>
      <c r="M194" s="214"/>
      <c r="N194" s="215"/>
      <c r="O194" s="215"/>
      <c r="P194" s="215"/>
      <c r="Q194" s="215"/>
      <c r="R194" s="215"/>
      <c r="S194" s="215"/>
      <c r="T194" s="216"/>
      <c r="AT194" s="217" t="s">
        <v>132</v>
      </c>
      <c r="AU194" s="217" t="s">
        <v>83</v>
      </c>
      <c r="AV194" s="13" t="s">
        <v>135</v>
      </c>
      <c r="AW194" s="13" t="s">
        <v>31</v>
      </c>
      <c r="AX194" s="13" t="s">
        <v>83</v>
      </c>
      <c r="AY194" s="217" t="s">
        <v>123</v>
      </c>
    </row>
    <row r="195" spans="1:65" s="2" customFormat="1" ht="36">
      <c r="A195" s="33"/>
      <c r="B195" s="34"/>
      <c r="C195" s="177" t="s">
        <v>199</v>
      </c>
      <c r="D195" s="177" t="s">
        <v>124</v>
      </c>
      <c r="E195" s="178" t="s">
        <v>200</v>
      </c>
      <c r="F195" s="179" t="s">
        <v>201</v>
      </c>
      <c r="G195" s="180" t="s">
        <v>127</v>
      </c>
      <c r="H195" s="181">
        <v>12</v>
      </c>
      <c r="I195" s="182"/>
      <c r="J195" s="183">
        <f>ROUND(I195*H195,2)</f>
        <v>0</v>
      </c>
      <c r="K195" s="179" t="s">
        <v>128</v>
      </c>
      <c r="L195" s="184"/>
      <c r="M195" s="185" t="s">
        <v>1</v>
      </c>
      <c r="N195" s="186" t="s">
        <v>40</v>
      </c>
      <c r="O195" s="70"/>
      <c r="P195" s="187">
        <f>O195*H195</f>
        <v>0</v>
      </c>
      <c r="Q195" s="187">
        <v>1.4999999999999999E-2</v>
      </c>
      <c r="R195" s="187">
        <f>Q195*H195</f>
        <v>0.18</v>
      </c>
      <c r="S195" s="187">
        <v>0</v>
      </c>
      <c r="T195" s="188">
        <f>S195*H195</f>
        <v>0</v>
      </c>
      <c r="U195" s="33"/>
      <c r="V195" s="33"/>
      <c r="W195" s="33"/>
      <c r="X195" s="33"/>
      <c r="Y195" s="33"/>
      <c r="Z195" s="33"/>
      <c r="AA195" s="33"/>
      <c r="AB195" s="33"/>
      <c r="AC195" s="33"/>
      <c r="AD195" s="33"/>
      <c r="AE195" s="33"/>
      <c r="AR195" s="189" t="s">
        <v>161</v>
      </c>
      <c r="AT195" s="189" t="s">
        <v>124</v>
      </c>
      <c r="AU195" s="189" t="s">
        <v>83</v>
      </c>
      <c r="AY195" s="16" t="s">
        <v>123</v>
      </c>
      <c r="BE195" s="190">
        <f>IF(N195="základní",J195,0)</f>
        <v>0</v>
      </c>
      <c r="BF195" s="190">
        <f>IF(N195="snížená",J195,0)</f>
        <v>0</v>
      </c>
      <c r="BG195" s="190">
        <f>IF(N195="zákl. přenesená",J195,0)</f>
        <v>0</v>
      </c>
      <c r="BH195" s="190">
        <f>IF(N195="sníž. přenesená",J195,0)</f>
        <v>0</v>
      </c>
      <c r="BI195" s="190">
        <f>IF(N195="nulová",J195,0)</f>
        <v>0</v>
      </c>
      <c r="BJ195" s="16" t="s">
        <v>83</v>
      </c>
      <c r="BK195" s="190">
        <f>ROUND(I195*H195,2)</f>
        <v>0</v>
      </c>
      <c r="BL195" s="16" t="s">
        <v>135</v>
      </c>
      <c r="BM195" s="189" t="s">
        <v>202</v>
      </c>
    </row>
    <row r="196" spans="1:65" s="2" customFormat="1" ht="29.25">
      <c r="A196" s="33"/>
      <c r="B196" s="34"/>
      <c r="C196" s="35"/>
      <c r="D196" s="191" t="s">
        <v>131</v>
      </c>
      <c r="E196" s="35"/>
      <c r="F196" s="192" t="s">
        <v>201</v>
      </c>
      <c r="G196" s="35"/>
      <c r="H196" s="35"/>
      <c r="I196" s="193"/>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131</v>
      </c>
      <c r="AU196" s="16" t="s">
        <v>83</v>
      </c>
    </row>
    <row r="197" spans="1:65" s="12" customFormat="1" ht="11.25">
      <c r="B197" s="196"/>
      <c r="C197" s="197"/>
      <c r="D197" s="191" t="s">
        <v>132</v>
      </c>
      <c r="E197" s="198" t="s">
        <v>1</v>
      </c>
      <c r="F197" s="199" t="s">
        <v>179</v>
      </c>
      <c r="G197" s="197"/>
      <c r="H197" s="200">
        <v>12</v>
      </c>
      <c r="I197" s="201"/>
      <c r="J197" s="197"/>
      <c r="K197" s="197"/>
      <c r="L197" s="202"/>
      <c r="M197" s="203"/>
      <c r="N197" s="204"/>
      <c r="O197" s="204"/>
      <c r="P197" s="204"/>
      <c r="Q197" s="204"/>
      <c r="R197" s="204"/>
      <c r="S197" s="204"/>
      <c r="T197" s="205"/>
      <c r="AT197" s="206" t="s">
        <v>132</v>
      </c>
      <c r="AU197" s="206" t="s">
        <v>83</v>
      </c>
      <c r="AV197" s="12" t="s">
        <v>85</v>
      </c>
      <c r="AW197" s="12" t="s">
        <v>31</v>
      </c>
      <c r="AX197" s="12" t="s">
        <v>75</v>
      </c>
      <c r="AY197" s="206" t="s">
        <v>123</v>
      </c>
    </row>
    <row r="198" spans="1:65" s="13" customFormat="1" ht="11.25">
      <c r="B198" s="207"/>
      <c r="C198" s="208"/>
      <c r="D198" s="191" t="s">
        <v>132</v>
      </c>
      <c r="E198" s="209" t="s">
        <v>1</v>
      </c>
      <c r="F198" s="210" t="s">
        <v>134</v>
      </c>
      <c r="G198" s="208"/>
      <c r="H198" s="211">
        <v>12</v>
      </c>
      <c r="I198" s="212"/>
      <c r="J198" s="208"/>
      <c r="K198" s="208"/>
      <c r="L198" s="213"/>
      <c r="M198" s="214"/>
      <c r="N198" s="215"/>
      <c r="O198" s="215"/>
      <c r="P198" s="215"/>
      <c r="Q198" s="215"/>
      <c r="R198" s="215"/>
      <c r="S198" s="215"/>
      <c r="T198" s="216"/>
      <c r="AT198" s="217" t="s">
        <v>132</v>
      </c>
      <c r="AU198" s="217" t="s">
        <v>83</v>
      </c>
      <c r="AV198" s="13" t="s">
        <v>135</v>
      </c>
      <c r="AW198" s="13" t="s">
        <v>31</v>
      </c>
      <c r="AX198" s="13" t="s">
        <v>83</v>
      </c>
      <c r="AY198" s="217" t="s">
        <v>123</v>
      </c>
    </row>
    <row r="199" spans="1:65" s="2" customFormat="1" ht="33" customHeight="1">
      <c r="A199" s="33"/>
      <c r="B199" s="34"/>
      <c r="C199" s="177" t="s">
        <v>179</v>
      </c>
      <c r="D199" s="177" t="s">
        <v>124</v>
      </c>
      <c r="E199" s="178" t="s">
        <v>203</v>
      </c>
      <c r="F199" s="179" t="s">
        <v>204</v>
      </c>
      <c r="G199" s="180" t="s">
        <v>127</v>
      </c>
      <c r="H199" s="181">
        <v>6</v>
      </c>
      <c r="I199" s="182"/>
      <c r="J199" s="183">
        <f>ROUND(I199*H199,2)</f>
        <v>0</v>
      </c>
      <c r="K199" s="179" t="s">
        <v>128</v>
      </c>
      <c r="L199" s="184"/>
      <c r="M199" s="185" t="s">
        <v>1</v>
      </c>
      <c r="N199" s="186" t="s">
        <v>40</v>
      </c>
      <c r="O199" s="70"/>
      <c r="P199" s="187">
        <f>O199*H199</f>
        <v>0</v>
      </c>
      <c r="Q199" s="187">
        <v>1.4999999999999999E-2</v>
      </c>
      <c r="R199" s="187">
        <f>Q199*H199</f>
        <v>0.09</v>
      </c>
      <c r="S199" s="187">
        <v>0</v>
      </c>
      <c r="T199" s="188">
        <f>S199*H199</f>
        <v>0</v>
      </c>
      <c r="U199" s="33"/>
      <c r="V199" s="33"/>
      <c r="W199" s="33"/>
      <c r="X199" s="33"/>
      <c r="Y199" s="33"/>
      <c r="Z199" s="33"/>
      <c r="AA199" s="33"/>
      <c r="AB199" s="33"/>
      <c r="AC199" s="33"/>
      <c r="AD199" s="33"/>
      <c r="AE199" s="33"/>
      <c r="AR199" s="189" t="s">
        <v>161</v>
      </c>
      <c r="AT199" s="189" t="s">
        <v>124</v>
      </c>
      <c r="AU199" s="189" t="s">
        <v>83</v>
      </c>
      <c r="AY199" s="16" t="s">
        <v>123</v>
      </c>
      <c r="BE199" s="190">
        <f>IF(N199="základní",J199,0)</f>
        <v>0</v>
      </c>
      <c r="BF199" s="190">
        <f>IF(N199="snížená",J199,0)</f>
        <v>0</v>
      </c>
      <c r="BG199" s="190">
        <f>IF(N199="zákl. přenesená",J199,0)</f>
        <v>0</v>
      </c>
      <c r="BH199" s="190">
        <f>IF(N199="sníž. přenesená",J199,0)</f>
        <v>0</v>
      </c>
      <c r="BI199" s="190">
        <f>IF(N199="nulová",J199,0)</f>
        <v>0</v>
      </c>
      <c r="BJ199" s="16" t="s">
        <v>83</v>
      </c>
      <c r="BK199" s="190">
        <f>ROUND(I199*H199,2)</f>
        <v>0</v>
      </c>
      <c r="BL199" s="16" t="s">
        <v>135</v>
      </c>
      <c r="BM199" s="189" t="s">
        <v>205</v>
      </c>
    </row>
    <row r="200" spans="1:65" s="2" customFormat="1" ht="19.5">
      <c r="A200" s="33"/>
      <c r="B200" s="34"/>
      <c r="C200" s="35"/>
      <c r="D200" s="191" t="s">
        <v>131</v>
      </c>
      <c r="E200" s="35"/>
      <c r="F200" s="192" t="s">
        <v>204</v>
      </c>
      <c r="G200" s="35"/>
      <c r="H200" s="35"/>
      <c r="I200" s="193"/>
      <c r="J200" s="35"/>
      <c r="K200" s="35"/>
      <c r="L200" s="38"/>
      <c r="M200" s="194"/>
      <c r="N200" s="195"/>
      <c r="O200" s="70"/>
      <c r="P200" s="70"/>
      <c r="Q200" s="70"/>
      <c r="R200" s="70"/>
      <c r="S200" s="70"/>
      <c r="T200" s="71"/>
      <c r="U200" s="33"/>
      <c r="V200" s="33"/>
      <c r="W200" s="33"/>
      <c r="X200" s="33"/>
      <c r="Y200" s="33"/>
      <c r="Z200" s="33"/>
      <c r="AA200" s="33"/>
      <c r="AB200" s="33"/>
      <c r="AC200" s="33"/>
      <c r="AD200" s="33"/>
      <c r="AE200" s="33"/>
      <c r="AT200" s="16" t="s">
        <v>131</v>
      </c>
      <c r="AU200" s="16" t="s">
        <v>83</v>
      </c>
    </row>
    <row r="201" spans="1:65" s="12" customFormat="1" ht="11.25">
      <c r="B201" s="196"/>
      <c r="C201" s="197"/>
      <c r="D201" s="191" t="s">
        <v>132</v>
      </c>
      <c r="E201" s="198" t="s">
        <v>1</v>
      </c>
      <c r="F201" s="199" t="s">
        <v>180</v>
      </c>
      <c r="G201" s="197"/>
      <c r="H201" s="200">
        <v>6</v>
      </c>
      <c r="I201" s="201"/>
      <c r="J201" s="197"/>
      <c r="K201" s="197"/>
      <c r="L201" s="202"/>
      <c r="M201" s="203"/>
      <c r="N201" s="204"/>
      <c r="O201" s="204"/>
      <c r="P201" s="204"/>
      <c r="Q201" s="204"/>
      <c r="R201" s="204"/>
      <c r="S201" s="204"/>
      <c r="T201" s="205"/>
      <c r="AT201" s="206" t="s">
        <v>132</v>
      </c>
      <c r="AU201" s="206" t="s">
        <v>83</v>
      </c>
      <c r="AV201" s="12" t="s">
        <v>85</v>
      </c>
      <c r="AW201" s="12" t="s">
        <v>31</v>
      </c>
      <c r="AX201" s="12" t="s">
        <v>75</v>
      </c>
      <c r="AY201" s="206" t="s">
        <v>123</v>
      </c>
    </row>
    <row r="202" spans="1:65" s="13" customFormat="1" ht="11.25">
      <c r="B202" s="207"/>
      <c r="C202" s="208"/>
      <c r="D202" s="191" t="s">
        <v>132</v>
      </c>
      <c r="E202" s="209" t="s">
        <v>1</v>
      </c>
      <c r="F202" s="210" t="s">
        <v>134</v>
      </c>
      <c r="G202" s="208"/>
      <c r="H202" s="211">
        <v>6</v>
      </c>
      <c r="I202" s="212"/>
      <c r="J202" s="208"/>
      <c r="K202" s="208"/>
      <c r="L202" s="213"/>
      <c r="M202" s="214"/>
      <c r="N202" s="215"/>
      <c r="O202" s="215"/>
      <c r="P202" s="215"/>
      <c r="Q202" s="215"/>
      <c r="R202" s="215"/>
      <c r="S202" s="215"/>
      <c r="T202" s="216"/>
      <c r="AT202" s="217" t="s">
        <v>132</v>
      </c>
      <c r="AU202" s="217" t="s">
        <v>83</v>
      </c>
      <c r="AV202" s="13" t="s">
        <v>135</v>
      </c>
      <c r="AW202" s="13" t="s">
        <v>31</v>
      </c>
      <c r="AX202" s="13" t="s">
        <v>83</v>
      </c>
      <c r="AY202" s="217" t="s">
        <v>123</v>
      </c>
    </row>
    <row r="203" spans="1:65" s="2" customFormat="1" ht="33" customHeight="1">
      <c r="A203" s="33"/>
      <c r="B203" s="34"/>
      <c r="C203" s="177" t="s">
        <v>206</v>
      </c>
      <c r="D203" s="177" t="s">
        <v>124</v>
      </c>
      <c r="E203" s="178" t="s">
        <v>207</v>
      </c>
      <c r="F203" s="179" t="s">
        <v>208</v>
      </c>
      <c r="G203" s="180" t="s">
        <v>127</v>
      </c>
      <c r="H203" s="181">
        <v>4</v>
      </c>
      <c r="I203" s="182"/>
      <c r="J203" s="183">
        <f>ROUND(I203*H203,2)</f>
        <v>0</v>
      </c>
      <c r="K203" s="179" t="s">
        <v>128</v>
      </c>
      <c r="L203" s="184"/>
      <c r="M203" s="185" t="s">
        <v>1</v>
      </c>
      <c r="N203" s="186" t="s">
        <v>40</v>
      </c>
      <c r="O203" s="70"/>
      <c r="P203" s="187">
        <f>O203*H203</f>
        <v>0</v>
      </c>
      <c r="Q203" s="187">
        <v>7.0000000000000001E-3</v>
      </c>
      <c r="R203" s="187">
        <f>Q203*H203</f>
        <v>2.8000000000000001E-2</v>
      </c>
      <c r="S203" s="187">
        <v>0</v>
      </c>
      <c r="T203" s="188">
        <f>S203*H203</f>
        <v>0</v>
      </c>
      <c r="U203" s="33"/>
      <c r="V203" s="33"/>
      <c r="W203" s="33"/>
      <c r="X203" s="33"/>
      <c r="Y203" s="33"/>
      <c r="Z203" s="33"/>
      <c r="AA203" s="33"/>
      <c r="AB203" s="33"/>
      <c r="AC203" s="33"/>
      <c r="AD203" s="33"/>
      <c r="AE203" s="33"/>
      <c r="AR203" s="189" t="s">
        <v>161</v>
      </c>
      <c r="AT203" s="189" t="s">
        <v>124</v>
      </c>
      <c r="AU203" s="189" t="s">
        <v>83</v>
      </c>
      <c r="AY203" s="16" t="s">
        <v>123</v>
      </c>
      <c r="BE203" s="190">
        <f>IF(N203="základní",J203,0)</f>
        <v>0</v>
      </c>
      <c r="BF203" s="190">
        <f>IF(N203="snížená",J203,0)</f>
        <v>0</v>
      </c>
      <c r="BG203" s="190">
        <f>IF(N203="zákl. přenesená",J203,0)</f>
        <v>0</v>
      </c>
      <c r="BH203" s="190">
        <f>IF(N203="sníž. přenesená",J203,0)</f>
        <v>0</v>
      </c>
      <c r="BI203" s="190">
        <f>IF(N203="nulová",J203,0)</f>
        <v>0</v>
      </c>
      <c r="BJ203" s="16" t="s">
        <v>83</v>
      </c>
      <c r="BK203" s="190">
        <f>ROUND(I203*H203,2)</f>
        <v>0</v>
      </c>
      <c r="BL203" s="16" t="s">
        <v>135</v>
      </c>
      <c r="BM203" s="189" t="s">
        <v>209</v>
      </c>
    </row>
    <row r="204" spans="1:65" s="2" customFormat="1" ht="19.5">
      <c r="A204" s="33"/>
      <c r="B204" s="34"/>
      <c r="C204" s="35"/>
      <c r="D204" s="191" t="s">
        <v>131</v>
      </c>
      <c r="E204" s="35"/>
      <c r="F204" s="192" t="s">
        <v>208</v>
      </c>
      <c r="G204" s="35"/>
      <c r="H204" s="35"/>
      <c r="I204" s="193"/>
      <c r="J204" s="35"/>
      <c r="K204" s="35"/>
      <c r="L204" s="38"/>
      <c r="M204" s="194"/>
      <c r="N204" s="195"/>
      <c r="O204" s="70"/>
      <c r="P204" s="70"/>
      <c r="Q204" s="70"/>
      <c r="R204" s="70"/>
      <c r="S204" s="70"/>
      <c r="T204" s="71"/>
      <c r="U204" s="33"/>
      <c r="V204" s="33"/>
      <c r="W204" s="33"/>
      <c r="X204" s="33"/>
      <c r="Y204" s="33"/>
      <c r="Z204" s="33"/>
      <c r="AA204" s="33"/>
      <c r="AB204" s="33"/>
      <c r="AC204" s="33"/>
      <c r="AD204" s="33"/>
      <c r="AE204" s="33"/>
      <c r="AT204" s="16" t="s">
        <v>131</v>
      </c>
      <c r="AU204" s="16" t="s">
        <v>83</v>
      </c>
    </row>
    <row r="205" spans="1:65" s="12" customFormat="1" ht="11.25">
      <c r="B205" s="196"/>
      <c r="C205" s="197"/>
      <c r="D205" s="191" t="s">
        <v>132</v>
      </c>
      <c r="E205" s="198" t="s">
        <v>1</v>
      </c>
      <c r="F205" s="199" t="s">
        <v>135</v>
      </c>
      <c r="G205" s="197"/>
      <c r="H205" s="200">
        <v>4</v>
      </c>
      <c r="I205" s="201"/>
      <c r="J205" s="197"/>
      <c r="K205" s="197"/>
      <c r="L205" s="202"/>
      <c r="M205" s="203"/>
      <c r="N205" s="204"/>
      <c r="O205" s="204"/>
      <c r="P205" s="204"/>
      <c r="Q205" s="204"/>
      <c r="R205" s="204"/>
      <c r="S205" s="204"/>
      <c r="T205" s="205"/>
      <c r="AT205" s="206" t="s">
        <v>132</v>
      </c>
      <c r="AU205" s="206" t="s">
        <v>83</v>
      </c>
      <c r="AV205" s="12" t="s">
        <v>85</v>
      </c>
      <c r="AW205" s="12" t="s">
        <v>31</v>
      </c>
      <c r="AX205" s="12" t="s">
        <v>75</v>
      </c>
      <c r="AY205" s="206" t="s">
        <v>123</v>
      </c>
    </row>
    <row r="206" spans="1:65" s="13" customFormat="1" ht="11.25">
      <c r="B206" s="207"/>
      <c r="C206" s="208"/>
      <c r="D206" s="191" t="s">
        <v>132</v>
      </c>
      <c r="E206" s="209" t="s">
        <v>1</v>
      </c>
      <c r="F206" s="210" t="s">
        <v>134</v>
      </c>
      <c r="G206" s="208"/>
      <c r="H206" s="211">
        <v>4</v>
      </c>
      <c r="I206" s="212"/>
      <c r="J206" s="208"/>
      <c r="K206" s="208"/>
      <c r="L206" s="213"/>
      <c r="M206" s="214"/>
      <c r="N206" s="215"/>
      <c r="O206" s="215"/>
      <c r="P206" s="215"/>
      <c r="Q206" s="215"/>
      <c r="R206" s="215"/>
      <c r="S206" s="215"/>
      <c r="T206" s="216"/>
      <c r="AT206" s="217" t="s">
        <v>132</v>
      </c>
      <c r="AU206" s="217" t="s">
        <v>83</v>
      </c>
      <c r="AV206" s="13" t="s">
        <v>135</v>
      </c>
      <c r="AW206" s="13" t="s">
        <v>31</v>
      </c>
      <c r="AX206" s="13" t="s">
        <v>83</v>
      </c>
      <c r="AY206" s="217" t="s">
        <v>123</v>
      </c>
    </row>
    <row r="207" spans="1:65" s="2" customFormat="1" ht="24">
      <c r="A207" s="33"/>
      <c r="B207" s="34"/>
      <c r="C207" s="177" t="s">
        <v>210</v>
      </c>
      <c r="D207" s="177" t="s">
        <v>124</v>
      </c>
      <c r="E207" s="178" t="s">
        <v>211</v>
      </c>
      <c r="F207" s="179" t="s">
        <v>212</v>
      </c>
      <c r="G207" s="180" t="s">
        <v>127</v>
      </c>
      <c r="H207" s="181">
        <v>6</v>
      </c>
      <c r="I207" s="182"/>
      <c r="J207" s="183">
        <f>ROUND(I207*H207,2)</f>
        <v>0</v>
      </c>
      <c r="K207" s="179" t="s">
        <v>128</v>
      </c>
      <c r="L207" s="184"/>
      <c r="M207" s="185" t="s">
        <v>1</v>
      </c>
      <c r="N207" s="186" t="s">
        <v>40</v>
      </c>
      <c r="O207" s="70"/>
      <c r="P207" s="187">
        <f>O207*H207</f>
        <v>0</v>
      </c>
      <c r="Q207" s="187">
        <v>5.0000000000000001E-3</v>
      </c>
      <c r="R207" s="187">
        <f>Q207*H207</f>
        <v>0.03</v>
      </c>
      <c r="S207" s="187">
        <v>0</v>
      </c>
      <c r="T207" s="188">
        <f>S207*H207</f>
        <v>0</v>
      </c>
      <c r="U207" s="33"/>
      <c r="V207" s="33"/>
      <c r="W207" s="33"/>
      <c r="X207" s="33"/>
      <c r="Y207" s="33"/>
      <c r="Z207" s="33"/>
      <c r="AA207" s="33"/>
      <c r="AB207" s="33"/>
      <c r="AC207" s="33"/>
      <c r="AD207" s="33"/>
      <c r="AE207" s="33"/>
      <c r="AR207" s="189" t="s">
        <v>161</v>
      </c>
      <c r="AT207" s="189" t="s">
        <v>124</v>
      </c>
      <c r="AU207" s="189" t="s">
        <v>83</v>
      </c>
      <c r="AY207" s="16" t="s">
        <v>123</v>
      </c>
      <c r="BE207" s="190">
        <f>IF(N207="základní",J207,0)</f>
        <v>0</v>
      </c>
      <c r="BF207" s="190">
        <f>IF(N207="snížená",J207,0)</f>
        <v>0</v>
      </c>
      <c r="BG207" s="190">
        <f>IF(N207="zákl. přenesená",J207,0)</f>
        <v>0</v>
      </c>
      <c r="BH207" s="190">
        <f>IF(N207="sníž. přenesená",J207,0)</f>
        <v>0</v>
      </c>
      <c r="BI207" s="190">
        <f>IF(N207="nulová",J207,0)</f>
        <v>0</v>
      </c>
      <c r="BJ207" s="16" t="s">
        <v>83</v>
      </c>
      <c r="BK207" s="190">
        <f>ROUND(I207*H207,2)</f>
        <v>0</v>
      </c>
      <c r="BL207" s="16" t="s">
        <v>135</v>
      </c>
      <c r="BM207" s="189" t="s">
        <v>213</v>
      </c>
    </row>
    <row r="208" spans="1:65" s="2" customFormat="1" ht="19.5">
      <c r="A208" s="33"/>
      <c r="B208" s="34"/>
      <c r="C208" s="35"/>
      <c r="D208" s="191" t="s">
        <v>131</v>
      </c>
      <c r="E208" s="35"/>
      <c r="F208" s="192" t="s">
        <v>212</v>
      </c>
      <c r="G208" s="35"/>
      <c r="H208" s="35"/>
      <c r="I208" s="193"/>
      <c r="J208" s="35"/>
      <c r="K208" s="35"/>
      <c r="L208" s="38"/>
      <c r="M208" s="194"/>
      <c r="N208" s="195"/>
      <c r="O208" s="70"/>
      <c r="P208" s="70"/>
      <c r="Q208" s="70"/>
      <c r="R208" s="70"/>
      <c r="S208" s="70"/>
      <c r="T208" s="71"/>
      <c r="U208" s="33"/>
      <c r="V208" s="33"/>
      <c r="W208" s="33"/>
      <c r="X208" s="33"/>
      <c r="Y208" s="33"/>
      <c r="Z208" s="33"/>
      <c r="AA208" s="33"/>
      <c r="AB208" s="33"/>
      <c r="AC208" s="33"/>
      <c r="AD208" s="33"/>
      <c r="AE208" s="33"/>
      <c r="AT208" s="16" t="s">
        <v>131</v>
      </c>
      <c r="AU208" s="16" t="s">
        <v>83</v>
      </c>
    </row>
    <row r="209" spans="1:65" s="12" customFormat="1" ht="11.25">
      <c r="B209" s="196"/>
      <c r="C209" s="197"/>
      <c r="D209" s="191" t="s">
        <v>132</v>
      </c>
      <c r="E209" s="198" t="s">
        <v>1</v>
      </c>
      <c r="F209" s="199" t="s">
        <v>180</v>
      </c>
      <c r="G209" s="197"/>
      <c r="H209" s="200">
        <v>6</v>
      </c>
      <c r="I209" s="201"/>
      <c r="J209" s="197"/>
      <c r="K209" s="197"/>
      <c r="L209" s="202"/>
      <c r="M209" s="203"/>
      <c r="N209" s="204"/>
      <c r="O209" s="204"/>
      <c r="P209" s="204"/>
      <c r="Q209" s="204"/>
      <c r="R209" s="204"/>
      <c r="S209" s="204"/>
      <c r="T209" s="205"/>
      <c r="AT209" s="206" t="s">
        <v>132</v>
      </c>
      <c r="AU209" s="206" t="s">
        <v>83</v>
      </c>
      <c r="AV209" s="12" t="s">
        <v>85</v>
      </c>
      <c r="AW209" s="12" t="s">
        <v>31</v>
      </c>
      <c r="AX209" s="12" t="s">
        <v>75</v>
      </c>
      <c r="AY209" s="206" t="s">
        <v>123</v>
      </c>
    </row>
    <row r="210" spans="1:65" s="13" customFormat="1" ht="11.25">
      <c r="B210" s="207"/>
      <c r="C210" s="208"/>
      <c r="D210" s="191" t="s">
        <v>132</v>
      </c>
      <c r="E210" s="209" t="s">
        <v>1</v>
      </c>
      <c r="F210" s="210" t="s">
        <v>134</v>
      </c>
      <c r="G210" s="208"/>
      <c r="H210" s="211">
        <v>6</v>
      </c>
      <c r="I210" s="212"/>
      <c r="J210" s="208"/>
      <c r="K210" s="208"/>
      <c r="L210" s="213"/>
      <c r="M210" s="214"/>
      <c r="N210" s="215"/>
      <c r="O210" s="215"/>
      <c r="P210" s="215"/>
      <c r="Q210" s="215"/>
      <c r="R210" s="215"/>
      <c r="S210" s="215"/>
      <c r="T210" s="216"/>
      <c r="AT210" s="217" t="s">
        <v>132</v>
      </c>
      <c r="AU210" s="217" t="s">
        <v>83</v>
      </c>
      <c r="AV210" s="13" t="s">
        <v>135</v>
      </c>
      <c r="AW210" s="13" t="s">
        <v>31</v>
      </c>
      <c r="AX210" s="13" t="s">
        <v>83</v>
      </c>
      <c r="AY210" s="217" t="s">
        <v>123</v>
      </c>
    </row>
    <row r="211" spans="1:65" s="2" customFormat="1" ht="16.5" customHeight="1">
      <c r="A211" s="33"/>
      <c r="B211" s="34"/>
      <c r="C211" s="177" t="s">
        <v>8</v>
      </c>
      <c r="D211" s="177" t="s">
        <v>124</v>
      </c>
      <c r="E211" s="178" t="s">
        <v>214</v>
      </c>
      <c r="F211" s="179" t="s">
        <v>215</v>
      </c>
      <c r="G211" s="180" t="s">
        <v>127</v>
      </c>
      <c r="H211" s="181">
        <v>7</v>
      </c>
      <c r="I211" s="182"/>
      <c r="J211" s="183">
        <f>ROUND(I211*H211,2)</f>
        <v>0</v>
      </c>
      <c r="K211" s="179" t="s">
        <v>128</v>
      </c>
      <c r="L211" s="184"/>
      <c r="M211" s="185" t="s">
        <v>1</v>
      </c>
      <c r="N211" s="186" t="s">
        <v>40</v>
      </c>
      <c r="O211" s="70"/>
      <c r="P211" s="187">
        <f>O211*H211</f>
        <v>0</v>
      </c>
      <c r="Q211" s="187">
        <v>3.5000000000000001E-3</v>
      </c>
      <c r="R211" s="187">
        <f>Q211*H211</f>
        <v>2.4500000000000001E-2</v>
      </c>
      <c r="S211" s="187">
        <v>0</v>
      </c>
      <c r="T211" s="188">
        <f>S211*H211</f>
        <v>0</v>
      </c>
      <c r="U211" s="33"/>
      <c r="V211" s="33"/>
      <c r="W211" s="33"/>
      <c r="X211" s="33"/>
      <c r="Y211" s="33"/>
      <c r="Z211" s="33"/>
      <c r="AA211" s="33"/>
      <c r="AB211" s="33"/>
      <c r="AC211" s="33"/>
      <c r="AD211" s="33"/>
      <c r="AE211" s="33"/>
      <c r="AR211" s="189" t="s">
        <v>161</v>
      </c>
      <c r="AT211" s="189" t="s">
        <v>124</v>
      </c>
      <c r="AU211" s="189" t="s">
        <v>83</v>
      </c>
      <c r="AY211" s="16" t="s">
        <v>123</v>
      </c>
      <c r="BE211" s="190">
        <f>IF(N211="základní",J211,0)</f>
        <v>0</v>
      </c>
      <c r="BF211" s="190">
        <f>IF(N211="snížená",J211,0)</f>
        <v>0</v>
      </c>
      <c r="BG211" s="190">
        <f>IF(N211="zákl. přenesená",J211,0)</f>
        <v>0</v>
      </c>
      <c r="BH211" s="190">
        <f>IF(N211="sníž. přenesená",J211,0)</f>
        <v>0</v>
      </c>
      <c r="BI211" s="190">
        <f>IF(N211="nulová",J211,0)</f>
        <v>0</v>
      </c>
      <c r="BJ211" s="16" t="s">
        <v>83</v>
      </c>
      <c r="BK211" s="190">
        <f>ROUND(I211*H211,2)</f>
        <v>0</v>
      </c>
      <c r="BL211" s="16" t="s">
        <v>135</v>
      </c>
      <c r="BM211" s="189" t="s">
        <v>216</v>
      </c>
    </row>
    <row r="212" spans="1:65" s="2" customFormat="1" ht="11.25">
      <c r="A212" s="33"/>
      <c r="B212" s="34"/>
      <c r="C212" s="35"/>
      <c r="D212" s="191" t="s">
        <v>131</v>
      </c>
      <c r="E212" s="35"/>
      <c r="F212" s="192" t="s">
        <v>215</v>
      </c>
      <c r="G212" s="35"/>
      <c r="H212" s="35"/>
      <c r="I212" s="193"/>
      <c r="J212" s="35"/>
      <c r="K212" s="35"/>
      <c r="L212" s="38"/>
      <c r="M212" s="194"/>
      <c r="N212" s="195"/>
      <c r="O212" s="70"/>
      <c r="P212" s="70"/>
      <c r="Q212" s="70"/>
      <c r="R212" s="70"/>
      <c r="S212" s="70"/>
      <c r="T212" s="71"/>
      <c r="U212" s="33"/>
      <c r="V212" s="33"/>
      <c r="W212" s="33"/>
      <c r="X212" s="33"/>
      <c r="Y212" s="33"/>
      <c r="Z212" s="33"/>
      <c r="AA212" s="33"/>
      <c r="AB212" s="33"/>
      <c r="AC212" s="33"/>
      <c r="AD212" s="33"/>
      <c r="AE212" s="33"/>
      <c r="AT212" s="16" t="s">
        <v>131</v>
      </c>
      <c r="AU212" s="16" t="s">
        <v>83</v>
      </c>
    </row>
    <row r="213" spans="1:65" s="12" customFormat="1" ht="11.25">
      <c r="B213" s="196"/>
      <c r="C213" s="197"/>
      <c r="D213" s="191" t="s">
        <v>132</v>
      </c>
      <c r="E213" s="198" t="s">
        <v>1</v>
      </c>
      <c r="F213" s="199" t="s">
        <v>184</v>
      </c>
      <c r="G213" s="197"/>
      <c r="H213" s="200">
        <v>7</v>
      </c>
      <c r="I213" s="201"/>
      <c r="J213" s="197"/>
      <c r="K213" s="197"/>
      <c r="L213" s="202"/>
      <c r="M213" s="203"/>
      <c r="N213" s="204"/>
      <c r="O213" s="204"/>
      <c r="P213" s="204"/>
      <c r="Q213" s="204"/>
      <c r="R213" s="204"/>
      <c r="S213" s="204"/>
      <c r="T213" s="205"/>
      <c r="AT213" s="206" t="s">
        <v>132</v>
      </c>
      <c r="AU213" s="206" t="s">
        <v>83</v>
      </c>
      <c r="AV213" s="12" t="s">
        <v>85</v>
      </c>
      <c r="AW213" s="12" t="s">
        <v>31</v>
      </c>
      <c r="AX213" s="12" t="s">
        <v>75</v>
      </c>
      <c r="AY213" s="206" t="s">
        <v>123</v>
      </c>
    </row>
    <row r="214" spans="1:65" s="13" customFormat="1" ht="11.25">
      <c r="B214" s="207"/>
      <c r="C214" s="208"/>
      <c r="D214" s="191" t="s">
        <v>132</v>
      </c>
      <c r="E214" s="209" t="s">
        <v>1</v>
      </c>
      <c r="F214" s="210" t="s">
        <v>134</v>
      </c>
      <c r="G214" s="208"/>
      <c r="H214" s="211">
        <v>7</v>
      </c>
      <c r="I214" s="212"/>
      <c r="J214" s="208"/>
      <c r="K214" s="208"/>
      <c r="L214" s="213"/>
      <c r="M214" s="214"/>
      <c r="N214" s="215"/>
      <c r="O214" s="215"/>
      <c r="P214" s="215"/>
      <c r="Q214" s="215"/>
      <c r="R214" s="215"/>
      <c r="S214" s="215"/>
      <c r="T214" s="216"/>
      <c r="AT214" s="217" t="s">
        <v>132</v>
      </c>
      <c r="AU214" s="217" t="s">
        <v>83</v>
      </c>
      <c r="AV214" s="13" t="s">
        <v>135</v>
      </c>
      <c r="AW214" s="13" t="s">
        <v>31</v>
      </c>
      <c r="AX214" s="13" t="s">
        <v>83</v>
      </c>
      <c r="AY214" s="217" t="s">
        <v>123</v>
      </c>
    </row>
    <row r="215" spans="1:65" s="2" customFormat="1" ht="16.5" customHeight="1">
      <c r="A215" s="33"/>
      <c r="B215" s="34"/>
      <c r="C215" s="177" t="s">
        <v>217</v>
      </c>
      <c r="D215" s="177" t="s">
        <v>124</v>
      </c>
      <c r="E215" s="178" t="s">
        <v>218</v>
      </c>
      <c r="F215" s="179" t="s">
        <v>219</v>
      </c>
      <c r="G215" s="180" t="s">
        <v>127</v>
      </c>
      <c r="H215" s="181">
        <v>3</v>
      </c>
      <c r="I215" s="182"/>
      <c r="J215" s="183">
        <f>ROUND(I215*H215,2)</f>
        <v>0</v>
      </c>
      <c r="K215" s="179" t="s">
        <v>128</v>
      </c>
      <c r="L215" s="184"/>
      <c r="M215" s="185" t="s">
        <v>1</v>
      </c>
      <c r="N215" s="186" t="s">
        <v>40</v>
      </c>
      <c r="O215" s="70"/>
      <c r="P215" s="187">
        <f>O215*H215</f>
        <v>0</v>
      </c>
      <c r="Q215" s="187">
        <v>3.5999999999999999E-3</v>
      </c>
      <c r="R215" s="187">
        <f>Q215*H215</f>
        <v>1.0800000000000001E-2</v>
      </c>
      <c r="S215" s="187">
        <v>0</v>
      </c>
      <c r="T215" s="188">
        <f>S215*H215</f>
        <v>0</v>
      </c>
      <c r="U215" s="33"/>
      <c r="V215" s="33"/>
      <c r="W215" s="33"/>
      <c r="X215" s="33"/>
      <c r="Y215" s="33"/>
      <c r="Z215" s="33"/>
      <c r="AA215" s="33"/>
      <c r="AB215" s="33"/>
      <c r="AC215" s="33"/>
      <c r="AD215" s="33"/>
      <c r="AE215" s="33"/>
      <c r="AR215" s="189" t="s">
        <v>161</v>
      </c>
      <c r="AT215" s="189" t="s">
        <v>124</v>
      </c>
      <c r="AU215" s="189" t="s">
        <v>83</v>
      </c>
      <c r="AY215" s="16" t="s">
        <v>123</v>
      </c>
      <c r="BE215" s="190">
        <f>IF(N215="základní",J215,0)</f>
        <v>0</v>
      </c>
      <c r="BF215" s="190">
        <f>IF(N215="snížená",J215,0)</f>
        <v>0</v>
      </c>
      <c r="BG215" s="190">
        <f>IF(N215="zákl. přenesená",J215,0)</f>
        <v>0</v>
      </c>
      <c r="BH215" s="190">
        <f>IF(N215="sníž. přenesená",J215,0)</f>
        <v>0</v>
      </c>
      <c r="BI215" s="190">
        <f>IF(N215="nulová",J215,0)</f>
        <v>0</v>
      </c>
      <c r="BJ215" s="16" t="s">
        <v>83</v>
      </c>
      <c r="BK215" s="190">
        <f>ROUND(I215*H215,2)</f>
        <v>0</v>
      </c>
      <c r="BL215" s="16" t="s">
        <v>135</v>
      </c>
      <c r="BM215" s="189" t="s">
        <v>220</v>
      </c>
    </row>
    <row r="216" spans="1:65" s="2" customFormat="1" ht="11.25">
      <c r="A216" s="33"/>
      <c r="B216" s="34"/>
      <c r="C216" s="35"/>
      <c r="D216" s="191" t="s">
        <v>131</v>
      </c>
      <c r="E216" s="35"/>
      <c r="F216" s="192" t="s">
        <v>219</v>
      </c>
      <c r="G216" s="35"/>
      <c r="H216" s="35"/>
      <c r="I216" s="193"/>
      <c r="J216" s="35"/>
      <c r="K216" s="35"/>
      <c r="L216" s="38"/>
      <c r="M216" s="194"/>
      <c r="N216" s="195"/>
      <c r="O216" s="70"/>
      <c r="P216" s="70"/>
      <c r="Q216" s="70"/>
      <c r="R216" s="70"/>
      <c r="S216" s="70"/>
      <c r="T216" s="71"/>
      <c r="U216" s="33"/>
      <c r="V216" s="33"/>
      <c r="W216" s="33"/>
      <c r="X216" s="33"/>
      <c r="Y216" s="33"/>
      <c r="Z216" s="33"/>
      <c r="AA216" s="33"/>
      <c r="AB216" s="33"/>
      <c r="AC216" s="33"/>
      <c r="AD216" s="33"/>
      <c r="AE216" s="33"/>
      <c r="AT216" s="16" t="s">
        <v>131</v>
      </c>
      <c r="AU216" s="16" t="s">
        <v>83</v>
      </c>
    </row>
    <row r="217" spans="1:65" s="12" customFormat="1" ht="11.25">
      <c r="B217" s="196"/>
      <c r="C217" s="197"/>
      <c r="D217" s="191" t="s">
        <v>132</v>
      </c>
      <c r="E217" s="198" t="s">
        <v>1</v>
      </c>
      <c r="F217" s="199" t="s">
        <v>151</v>
      </c>
      <c r="G217" s="197"/>
      <c r="H217" s="200">
        <v>3</v>
      </c>
      <c r="I217" s="201"/>
      <c r="J217" s="197"/>
      <c r="K217" s="197"/>
      <c r="L217" s="202"/>
      <c r="M217" s="203"/>
      <c r="N217" s="204"/>
      <c r="O217" s="204"/>
      <c r="P217" s="204"/>
      <c r="Q217" s="204"/>
      <c r="R217" s="204"/>
      <c r="S217" s="204"/>
      <c r="T217" s="205"/>
      <c r="AT217" s="206" t="s">
        <v>132</v>
      </c>
      <c r="AU217" s="206" t="s">
        <v>83</v>
      </c>
      <c r="AV217" s="12" t="s">
        <v>85</v>
      </c>
      <c r="AW217" s="12" t="s">
        <v>31</v>
      </c>
      <c r="AX217" s="12" t="s">
        <v>75</v>
      </c>
      <c r="AY217" s="206" t="s">
        <v>123</v>
      </c>
    </row>
    <row r="218" spans="1:65" s="13" customFormat="1" ht="11.25">
      <c r="B218" s="207"/>
      <c r="C218" s="208"/>
      <c r="D218" s="191" t="s">
        <v>132</v>
      </c>
      <c r="E218" s="209" t="s">
        <v>1</v>
      </c>
      <c r="F218" s="210" t="s">
        <v>134</v>
      </c>
      <c r="G218" s="208"/>
      <c r="H218" s="211">
        <v>3</v>
      </c>
      <c r="I218" s="212"/>
      <c r="J218" s="208"/>
      <c r="K218" s="208"/>
      <c r="L218" s="213"/>
      <c r="M218" s="214"/>
      <c r="N218" s="215"/>
      <c r="O218" s="215"/>
      <c r="P218" s="215"/>
      <c r="Q218" s="215"/>
      <c r="R218" s="215"/>
      <c r="S218" s="215"/>
      <c r="T218" s="216"/>
      <c r="AT218" s="217" t="s">
        <v>132</v>
      </c>
      <c r="AU218" s="217" t="s">
        <v>83</v>
      </c>
      <c r="AV218" s="13" t="s">
        <v>135</v>
      </c>
      <c r="AW218" s="13" t="s">
        <v>31</v>
      </c>
      <c r="AX218" s="13" t="s">
        <v>83</v>
      </c>
      <c r="AY218" s="217" t="s">
        <v>123</v>
      </c>
    </row>
    <row r="219" spans="1:65" s="2" customFormat="1" ht="21.75" customHeight="1">
      <c r="A219" s="33"/>
      <c r="B219" s="34"/>
      <c r="C219" s="177" t="s">
        <v>221</v>
      </c>
      <c r="D219" s="177" t="s">
        <v>124</v>
      </c>
      <c r="E219" s="178" t="s">
        <v>222</v>
      </c>
      <c r="F219" s="179" t="s">
        <v>223</v>
      </c>
      <c r="G219" s="180" t="s">
        <v>127</v>
      </c>
      <c r="H219" s="181">
        <v>2</v>
      </c>
      <c r="I219" s="182"/>
      <c r="J219" s="183">
        <f>ROUND(I219*H219,2)</f>
        <v>0</v>
      </c>
      <c r="K219" s="179" t="s">
        <v>128</v>
      </c>
      <c r="L219" s="184"/>
      <c r="M219" s="185" t="s">
        <v>1</v>
      </c>
      <c r="N219" s="186" t="s">
        <v>40</v>
      </c>
      <c r="O219" s="70"/>
      <c r="P219" s="187">
        <f>O219*H219</f>
        <v>0</v>
      </c>
      <c r="Q219" s="187">
        <v>3.5000000000000001E-3</v>
      </c>
      <c r="R219" s="187">
        <f>Q219*H219</f>
        <v>7.0000000000000001E-3</v>
      </c>
      <c r="S219" s="187">
        <v>0</v>
      </c>
      <c r="T219" s="188">
        <f>S219*H219</f>
        <v>0</v>
      </c>
      <c r="U219" s="33"/>
      <c r="V219" s="33"/>
      <c r="W219" s="33"/>
      <c r="X219" s="33"/>
      <c r="Y219" s="33"/>
      <c r="Z219" s="33"/>
      <c r="AA219" s="33"/>
      <c r="AB219" s="33"/>
      <c r="AC219" s="33"/>
      <c r="AD219" s="33"/>
      <c r="AE219" s="33"/>
      <c r="AR219" s="189" t="s">
        <v>161</v>
      </c>
      <c r="AT219" s="189" t="s">
        <v>124</v>
      </c>
      <c r="AU219" s="189" t="s">
        <v>83</v>
      </c>
      <c r="AY219" s="16" t="s">
        <v>123</v>
      </c>
      <c r="BE219" s="190">
        <f>IF(N219="základní",J219,0)</f>
        <v>0</v>
      </c>
      <c r="BF219" s="190">
        <f>IF(N219="snížená",J219,0)</f>
        <v>0</v>
      </c>
      <c r="BG219" s="190">
        <f>IF(N219="zákl. přenesená",J219,0)</f>
        <v>0</v>
      </c>
      <c r="BH219" s="190">
        <f>IF(N219="sníž. přenesená",J219,0)</f>
        <v>0</v>
      </c>
      <c r="BI219" s="190">
        <f>IF(N219="nulová",J219,0)</f>
        <v>0</v>
      </c>
      <c r="BJ219" s="16" t="s">
        <v>83</v>
      </c>
      <c r="BK219" s="190">
        <f>ROUND(I219*H219,2)</f>
        <v>0</v>
      </c>
      <c r="BL219" s="16" t="s">
        <v>135</v>
      </c>
      <c r="BM219" s="189" t="s">
        <v>224</v>
      </c>
    </row>
    <row r="220" spans="1:65" s="2" customFormat="1" ht="11.25">
      <c r="A220" s="33"/>
      <c r="B220" s="34"/>
      <c r="C220" s="35"/>
      <c r="D220" s="191" t="s">
        <v>131</v>
      </c>
      <c r="E220" s="35"/>
      <c r="F220" s="192" t="s">
        <v>223</v>
      </c>
      <c r="G220" s="35"/>
      <c r="H220" s="35"/>
      <c r="I220" s="193"/>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131</v>
      </c>
      <c r="AU220" s="16" t="s">
        <v>83</v>
      </c>
    </row>
    <row r="221" spans="1:65" s="12" customFormat="1" ht="11.25">
      <c r="B221" s="196"/>
      <c r="C221" s="197"/>
      <c r="D221" s="191" t="s">
        <v>132</v>
      </c>
      <c r="E221" s="198" t="s">
        <v>1</v>
      </c>
      <c r="F221" s="199" t="s">
        <v>85</v>
      </c>
      <c r="G221" s="197"/>
      <c r="H221" s="200">
        <v>2</v>
      </c>
      <c r="I221" s="201"/>
      <c r="J221" s="197"/>
      <c r="K221" s="197"/>
      <c r="L221" s="202"/>
      <c r="M221" s="203"/>
      <c r="N221" s="204"/>
      <c r="O221" s="204"/>
      <c r="P221" s="204"/>
      <c r="Q221" s="204"/>
      <c r="R221" s="204"/>
      <c r="S221" s="204"/>
      <c r="T221" s="205"/>
      <c r="AT221" s="206" t="s">
        <v>132</v>
      </c>
      <c r="AU221" s="206" t="s">
        <v>83</v>
      </c>
      <c r="AV221" s="12" t="s">
        <v>85</v>
      </c>
      <c r="AW221" s="12" t="s">
        <v>31</v>
      </c>
      <c r="AX221" s="12" t="s">
        <v>75</v>
      </c>
      <c r="AY221" s="206" t="s">
        <v>123</v>
      </c>
    </row>
    <row r="222" spans="1:65" s="13" customFormat="1" ht="11.25">
      <c r="B222" s="207"/>
      <c r="C222" s="208"/>
      <c r="D222" s="191" t="s">
        <v>132</v>
      </c>
      <c r="E222" s="209" t="s">
        <v>1</v>
      </c>
      <c r="F222" s="210" t="s">
        <v>134</v>
      </c>
      <c r="G222" s="208"/>
      <c r="H222" s="211">
        <v>2</v>
      </c>
      <c r="I222" s="212"/>
      <c r="J222" s="208"/>
      <c r="K222" s="208"/>
      <c r="L222" s="213"/>
      <c r="M222" s="214"/>
      <c r="N222" s="215"/>
      <c r="O222" s="215"/>
      <c r="P222" s="215"/>
      <c r="Q222" s="215"/>
      <c r="R222" s="215"/>
      <c r="S222" s="215"/>
      <c r="T222" s="216"/>
      <c r="AT222" s="217" t="s">
        <v>132</v>
      </c>
      <c r="AU222" s="217" t="s">
        <v>83</v>
      </c>
      <c r="AV222" s="13" t="s">
        <v>135</v>
      </c>
      <c r="AW222" s="13" t="s">
        <v>31</v>
      </c>
      <c r="AX222" s="13" t="s">
        <v>83</v>
      </c>
      <c r="AY222" s="217" t="s">
        <v>123</v>
      </c>
    </row>
    <row r="223" spans="1:65" s="2" customFormat="1" ht="16.5" customHeight="1">
      <c r="A223" s="33"/>
      <c r="B223" s="34"/>
      <c r="C223" s="177" t="s">
        <v>225</v>
      </c>
      <c r="D223" s="177" t="s">
        <v>124</v>
      </c>
      <c r="E223" s="178" t="s">
        <v>226</v>
      </c>
      <c r="F223" s="179" t="s">
        <v>227</v>
      </c>
      <c r="G223" s="180" t="s">
        <v>127</v>
      </c>
      <c r="H223" s="181">
        <v>1</v>
      </c>
      <c r="I223" s="182"/>
      <c r="J223" s="183">
        <f>ROUND(I223*H223,2)</f>
        <v>0</v>
      </c>
      <c r="K223" s="179" t="s">
        <v>128</v>
      </c>
      <c r="L223" s="184"/>
      <c r="M223" s="185" t="s">
        <v>1</v>
      </c>
      <c r="N223" s="186" t="s">
        <v>40</v>
      </c>
      <c r="O223" s="70"/>
      <c r="P223" s="187">
        <f>O223*H223</f>
        <v>0</v>
      </c>
      <c r="Q223" s="187">
        <v>3.5999999999999999E-3</v>
      </c>
      <c r="R223" s="187">
        <f>Q223*H223</f>
        <v>3.5999999999999999E-3</v>
      </c>
      <c r="S223" s="187">
        <v>0</v>
      </c>
      <c r="T223" s="188">
        <f>S223*H223</f>
        <v>0</v>
      </c>
      <c r="U223" s="33"/>
      <c r="V223" s="33"/>
      <c r="W223" s="33"/>
      <c r="X223" s="33"/>
      <c r="Y223" s="33"/>
      <c r="Z223" s="33"/>
      <c r="AA223" s="33"/>
      <c r="AB223" s="33"/>
      <c r="AC223" s="33"/>
      <c r="AD223" s="33"/>
      <c r="AE223" s="33"/>
      <c r="AR223" s="189" t="s">
        <v>161</v>
      </c>
      <c r="AT223" s="189" t="s">
        <v>124</v>
      </c>
      <c r="AU223" s="189" t="s">
        <v>83</v>
      </c>
      <c r="AY223" s="16" t="s">
        <v>123</v>
      </c>
      <c r="BE223" s="190">
        <f>IF(N223="základní",J223,0)</f>
        <v>0</v>
      </c>
      <c r="BF223" s="190">
        <f>IF(N223="snížená",J223,0)</f>
        <v>0</v>
      </c>
      <c r="BG223" s="190">
        <f>IF(N223="zákl. přenesená",J223,0)</f>
        <v>0</v>
      </c>
      <c r="BH223" s="190">
        <f>IF(N223="sníž. přenesená",J223,0)</f>
        <v>0</v>
      </c>
      <c r="BI223" s="190">
        <f>IF(N223="nulová",J223,0)</f>
        <v>0</v>
      </c>
      <c r="BJ223" s="16" t="s">
        <v>83</v>
      </c>
      <c r="BK223" s="190">
        <f>ROUND(I223*H223,2)</f>
        <v>0</v>
      </c>
      <c r="BL223" s="16" t="s">
        <v>135</v>
      </c>
      <c r="BM223" s="189" t="s">
        <v>228</v>
      </c>
    </row>
    <row r="224" spans="1:65" s="2" customFormat="1" ht="11.25">
      <c r="A224" s="33"/>
      <c r="B224" s="34"/>
      <c r="C224" s="35"/>
      <c r="D224" s="191" t="s">
        <v>131</v>
      </c>
      <c r="E224" s="35"/>
      <c r="F224" s="192" t="s">
        <v>227</v>
      </c>
      <c r="G224" s="35"/>
      <c r="H224" s="35"/>
      <c r="I224" s="193"/>
      <c r="J224" s="35"/>
      <c r="K224" s="35"/>
      <c r="L224" s="38"/>
      <c r="M224" s="194"/>
      <c r="N224" s="195"/>
      <c r="O224" s="70"/>
      <c r="P224" s="70"/>
      <c r="Q224" s="70"/>
      <c r="R224" s="70"/>
      <c r="S224" s="70"/>
      <c r="T224" s="71"/>
      <c r="U224" s="33"/>
      <c r="V224" s="33"/>
      <c r="W224" s="33"/>
      <c r="X224" s="33"/>
      <c r="Y224" s="33"/>
      <c r="Z224" s="33"/>
      <c r="AA224" s="33"/>
      <c r="AB224" s="33"/>
      <c r="AC224" s="33"/>
      <c r="AD224" s="33"/>
      <c r="AE224" s="33"/>
      <c r="AT224" s="16" t="s">
        <v>131</v>
      </c>
      <c r="AU224" s="16" t="s">
        <v>83</v>
      </c>
    </row>
    <row r="225" spans="1:65" s="12" customFormat="1" ht="11.25">
      <c r="B225" s="196"/>
      <c r="C225" s="197"/>
      <c r="D225" s="191" t="s">
        <v>132</v>
      </c>
      <c r="E225" s="198" t="s">
        <v>1</v>
      </c>
      <c r="F225" s="199" t="s">
        <v>83</v>
      </c>
      <c r="G225" s="197"/>
      <c r="H225" s="200">
        <v>1</v>
      </c>
      <c r="I225" s="201"/>
      <c r="J225" s="197"/>
      <c r="K225" s="197"/>
      <c r="L225" s="202"/>
      <c r="M225" s="203"/>
      <c r="N225" s="204"/>
      <c r="O225" s="204"/>
      <c r="P225" s="204"/>
      <c r="Q225" s="204"/>
      <c r="R225" s="204"/>
      <c r="S225" s="204"/>
      <c r="T225" s="205"/>
      <c r="AT225" s="206" t="s">
        <v>132</v>
      </c>
      <c r="AU225" s="206" t="s">
        <v>83</v>
      </c>
      <c r="AV225" s="12" t="s">
        <v>85</v>
      </c>
      <c r="AW225" s="12" t="s">
        <v>31</v>
      </c>
      <c r="AX225" s="12" t="s">
        <v>75</v>
      </c>
      <c r="AY225" s="206" t="s">
        <v>123</v>
      </c>
    </row>
    <row r="226" spans="1:65" s="13" customFormat="1" ht="11.25">
      <c r="B226" s="207"/>
      <c r="C226" s="208"/>
      <c r="D226" s="191" t="s">
        <v>132</v>
      </c>
      <c r="E226" s="209" t="s">
        <v>1</v>
      </c>
      <c r="F226" s="210" t="s">
        <v>134</v>
      </c>
      <c r="G226" s="208"/>
      <c r="H226" s="211">
        <v>1</v>
      </c>
      <c r="I226" s="212"/>
      <c r="J226" s="208"/>
      <c r="K226" s="208"/>
      <c r="L226" s="213"/>
      <c r="M226" s="214"/>
      <c r="N226" s="215"/>
      <c r="O226" s="215"/>
      <c r="P226" s="215"/>
      <c r="Q226" s="215"/>
      <c r="R226" s="215"/>
      <c r="S226" s="215"/>
      <c r="T226" s="216"/>
      <c r="AT226" s="217" t="s">
        <v>132</v>
      </c>
      <c r="AU226" s="217" t="s">
        <v>83</v>
      </c>
      <c r="AV226" s="13" t="s">
        <v>135</v>
      </c>
      <c r="AW226" s="13" t="s">
        <v>31</v>
      </c>
      <c r="AX226" s="13" t="s">
        <v>83</v>
      </c>
      <c r="AY226" s="217" t="s">
        <v>123</v>
      </c>
    </row>
    <row r="227" spans="1:65" s="2" customFormat="1" ht="16.5" customHeight="1">
      <c r="A227" s="33"/>
      <c r="B227" s="34"/>
      <c r="C227" s="177" t="s">
        <v>229</v>
      </c>
      <c r="D227" s="177" t="s">
        <v>124</v>
      </c>
      <c r="E227" s="178" t="s">
        <v>230</v>
      </c>
      <c r="F227" s="179" t="s">
        <v>231</v>
      </c>
      <c r="G227" s="180" t="s">
        <v>127</v>
      </c>
      <c r="H227" s="181">
        <v>119</v>
      </c>
      <c r="I227" s="182"/>
      <c r="J227" s="183">
        <f>ROUND(I227*H227,2)</f>
        <v>0</v>
      </c>
      <c r="K227" s="179" t="s">
        <v>128</v>
      </c>
      <c r="L227" s="184"/>
      <c r="M227" s="185" t="s">
        <v>1</v>
      </c>
      <c r="N227" s="186" t="s">
        <v>40</v>
      </c>
      <c r="O227" s="70"/>
      <c r="P227" s="187">
        <f>O227*H227</f>
        <v>0</v>
      </c>
      <c r="Q227" s="187">
        <v>2.65E-3</v>
      </c>
      <c r="R227" s="187">
        <f>Q227*H227</f>
        <v>0.31535000000000002</v>
      </c>
      <c r="S227" s="187">
        <v>0</v>
      </c>
      <c r="T227" s="188">
        <f>S227*H227</f>
        <v>0</v>
      </c>
      <c r="U227" s="33"/>
      <c r="V227" s="33"/>
      <c r="W227" s="33"/>
      <c r="X227" s="33"/>
      <c r="Y227" s="33"/>
      <c r="Z227" s="33"/>
      <c r="AA227" s="33"/>
      <c r="AB227" s="33"/>
      <c r="AC227" s="33"/>
      <c r="AD227" s="33"/>
      <c r="AE227" s="33"/>
      <c r="AR227" s="189" t="s">
        <v>161</v>
      </c>
      <c r="AT227" s="189" t="s">
        <v>124</v>
      </c>
      <c r="AU227" s="189" t="s">
        <v>83</v>
      </c>
      <c r="AY227" s="16" t="s">
        <v>123</v>
      </c>
      <c r="BE227" s="190">
        <f>IF(N227="základní",J227,0)</f>
        <v>0</v>
      </c>
      <c r="BF227" s="190">
        <f>IF(N227="snížená",J227,0)</f>
        <v>0</v>
      </c>
      <c r="BG227" s="190">
        <f>IF(N227="zákl. přenesená",J227,0)</f>
        <v>0</v>
      </c>
      <c r="BH227" s="190">
        <f>IF(N227="sníž. přenesená",J227,0)</f>
        <v>0</v>
      </c>
      <c r="BI227" s="190">
        <f>IF(N227="nulová",J227,0)</f>
        <v>0</v>
      </c>
      <c r="BJ227" s="16" t="s">
        <v>83</v>
      </c>
      <c r="BK227" s="190">
        <f>ROUND(I227*H227,2)</f>
        <v>0</v>
      </c>
      <c r="BL227" s="16" t="s">
        <v>135</v>
      </c>
      <c r="BM227" s="189" t="s">
        <v>232</v>
      </c>
    </row>
    <row r="228" spans="1:65" s="2" customFormat="1" ht="11.25">
      <c r="A228" s="33"/>
      <c r="B228" s="34"/>
      <c r="C228" s="35"/>
      <c r="D228" s="191" t="s">
        <v>131</v>
      </c>
      <c r="E228" s="35"/>
      <c r="F228" s="192" t="s">
        <v>231</v>
      </c>
      <c r="G228" s="35"/>
      <c r="H228" s="35"/>
      <c r="I228" s="193"/>
      <c r="J228" s="35"/>
      <c r="K228" s="35"/>
      <c r="L228" s="38"/>
      <c r="M228" s="194"/>
      <c r="N228" s="195"/>
      <c r="O228" s="70"/>
      <c r="P228" s="70"/>
      <c r="Q228" s="70"/>
      <c r="R228" s="70"/>
      <c r="S228" s="70"/>
      <c r="T228" s="71"/>
      <c r="U228" s="33"/>
      <c r="V228" s="33"/>
      <c r="W228" s="33"/>
      <c r="X228" s="33"/>
      <c r="Y228" s="33"/>
      <c r="Z228" s="33"/>
      <c r="AA228" s="33"/>
      <c r="AB228" s="33"/>
      <c r="AC228" s="33"/>
      <c r="AD228" s="33"/>
      <c r="AE228" s="33"/>
      <c r="AT228" s="16" t="s">
        <v>131</v>
      </c>
      <c r="AU228" s="16" t="s">
        <v>83</v>
      </c>
    </row>
    <row r="229" spans="1:65" s="12" customFormat="1" ht="11.25">
      <c r="B229" s="196"/>
      <c r="C229" s="197"/>
      <c r="D229" s="191" t="s">
        <v>132</v>
      </c>
      <c r="E229" s="198" t="s">
        <v>1</v>
      </c>
      <c r="F229" s="199" t="s">
        <v>233</v>
      </c>
      <c r="G229" s="197"/>
      <c r="H229" s="200">
        <v>119</v>
      </c>
      <c r="I229" s="201"/>
      <c r="J229" s="197"/>
      <c r="K229" s="197"/>
      <c r="L229" s="202"/>
      <c r="M229" s="203"/>
      <c r="N229" s="204"/>
      <c r="O229" s="204"/>
      <c r="P229" s="204"/>
      <c r="Q229" s="204"/>
      <c r="R229" s="204"/>
      <c r="S229" s="204"/>
      <c r="T229" s="205"/>
      <c r="AT229" s="206" t="s">
        <v>132</v>
      </c>
      <c r="AU229" s="206" t="s">
        <v>83</v>
      </c>
      <c r="AV229" s="12" t="s">
        <v>85</v>
      </c>
      <c r="AW229" s="12" t="s">
        <v>31</v>
      </c>
      <c r="AX229" s="12" t="s">
        <v>75</v>
      </c>
      <c r="AY229" s="206" t="s">
        <v>123</v>
      </c>
    </row>
    <row r="230" spans="1:65" s="13" customFormat="1" ht="11.25">
      <c r="B230" s="207"/>
      <c r="C230" s="208"/>
      <c r="D230" s="191" t="s">
        <v>132</v>
      </c>
      <c r="E230" s="209" t="s">
        <v>1</v>
      </c>
      <c r="F230" s="210" t="s">
        <v>134</v>
      </c>
      <c r="G230" s="208"/>
      <c r="H230" s="211">
        <v>119</v>
      </c>
      <c r="I230" s="212"/>
      <c r="J230" s="208"/>
      <c r="K230" s="208"/>
      <c r="L230" s="213"/>
      <c r="M230" s="214"/>
      <c r="N230" s="215"/>
      <c r="O230" s="215"/>
      <c r="P230" s="215"/>
      <c r="Q230" s="215"/>
      <c r="R230" s="215"/>
      <c r="S230" s="215"/>
      <c r="T230" s="216"/>
      <c r="AT230" s="217" t="s">
        <v>132</v>
      </c>
      <c r="AU230" s="217" t="s">
        <v>83</v>
      </c>
      <c r="AV230" s="13" t="s">
        <v>135</v>
      </c>
      <c r="AW230" s="13" t="s">
        <v>31</v>
      </c>
      <c r="AX230" s="13" t="s">
        <v>83</v>
      </c>
      <c r="AY230" s="217" t="s">
        <v>123</v>
      </c>
    </row>
    <row r="231" spans="1:65" s="2" customFormat="1" ht="21.75" customHeight="1">
      <c r="A231" s="33"/>
      <c r="B231" s="34"/>
      <c r="C231" s="177" t="s">
        <v>234</v>
      </c>
      <c r="D231" s="177" t="s">
        <v>124</v>
      </c>
      <c r="E231" s="178" t="s">
        <v>235</v>
      </c>
      <c r="F231" s="179" t="s">
        <v>236</v>
      </c>
      <c r="G231" s="180" t="s">
        <v>127</v>
      </c>
      <c r="H231" s="181">
        <v>238</v>
      </c>
      <c r="I231" s="182"/>
      <c r="J231" s="183">
        <f>ROUND(I231*H231,2)</f>
        <v>0</v>
      </c>
      <c r="K231" s="179" t="s">
        <v>128</v>
      </c>
      <c r="L231" s="184"/>
      <c r="M231" s="185" t="s">
        <v>1</v>
      </c>
      <c r="N231" s="186" t="s">
        <v>40</v>
      </c>
      <c r="O231" s="70"/>
      <c r="P231" s="187">
        <f>O231*H231</f>
        <v>0</v>
      </c>
      <c r="Q231" s="187">
        <v>1.4999999999999999E-4</v>
      </c>
      <c r="R231" s="187">
        <f>Q231*H231</f>
        <v>3.5699999999999996E-2</v>
      </c>
      <c r="S231" s="187">
        <v>0</v>
      </c>
      <c r="T231" s="188">
        <f>S231*H231</f>
        <v>0</v>
      </c>
      <c r="U231" s="33"/>
      <c r="V231" s="33"/>
      <c r="W231" s="33"/>
      <c r="X231" s="33"/>
      <c r="Y231" s="33"/>
      <c r="Z231" s="33"/>
      <c r="AA231" s="33"/>
      <c r="AB231" s="33"/>
      <c r="AC231" s="33"/>
      <c r="AD231" s="33"/>
      <c r="AE231" s="33"/>
      <c r="AR231" s="189" t="s">
        <v>161</v>
      </c>
      <c r="AT231" s="189" t="s">
        <v>124</v>
      </c>
      <c r="AU231" s="189" t="s">
        <v>83</v>
      </c>
      <c r="AY231" s="16" t="s">
        <v>123</v>
      </c>
      <c r="BE231" s="190">
        <f>IF(N231="základní",J231,0)</f>
        <v>0</v>
      </c>
      <c r="BF231" s="190">
        <f>IF(N231="snížená",J231,0)</f>
        <v>0</v>
      </c>
      <c r="BG231" s="190">
        <f>IF(N231="zákl. přenesená",J231,0)</f>
        <v>0</v>
      </c>
      <c r="BH231" s="190">
        <f>IF(N231="sníž. přenesená",J231,0)</f>
        <v>0</v>
      </c>
      <c r="BI231" s="190">
        <f>IF(N231="nulová",J231,0)</f>
        <v>0</v>
      </c>
      <c r="BJ231" s="16" t="s">
        <v>83</v>
      </c>
      <c r="BK231" s="190">
        <f>ROUND(I231*H231,2)</f>
        <v>0</v>
      </c>
      <c r="BL231" s="16" t="s">
        <v>135</v>
      </c>
      <c r="BM231" s="189" t="s">
        <v>237</v>
      </c>
    </row>
    <row r="232" spans="1:65" s="2" customFormat="1" ht="11.25">
      <c r="A232" s="33"/>
      <c r="B232" s="34"/>
      <c r="C232" s="35"/>
      <c r="D232" s="191" t="s">
        <v>131</v>
      </c>
      <c r="E232" s="35"/>
      <c r="F232" s="192" t="s">
        <v>236</v>
      </c>
      <c r="G232" s="35"/>
      <c r="H232" s="35"/>
      <c r="I232" s="193"/>
      <c r="J232" s="35"/>
      <c r="K232" s="35"/>
      <c r="L232" s="38"/>
      <c r="M232" s="194"/>
      <c r="N232" s="195"/>
      <c r="O232" s="70"/>
      <c r="P232" s="70"/>
      <c r="Q232" s="70"/>
      <c r="R232" s="70"/>
      <c r="S232" s="70"/>
      <c r="T232" s="71"/>
      <c r="U232" s="33"/>
      <c r="V232" s="33"/>
      <c r="W232" s="33"/>
      <c r="X232" s="33"/>
      <c r="Y232" s="33"/>
      <c r="Z232" s="33"/>
      <c r="AA232" s="33"/>
      <c r="AB232" s="33"/>
      <c r="AC232" s="33"/>
      <c r="AD232" s="33"/>
      <c r="AE232" s="33"/>
      <c r="AT232" s="16" t="s">
        <v>131</v>
      </c>
      <c r="AU232" s="16" t="s">
        <v>83</v>
      </c>
    </row>
    <row r="233" spans="1:65" s="12" customFormat="1" ht="11.25">
      <c r="B233" s="196"/>
      <c r="C233" s="197"/>
      <c r="D233" s="191" t="s">
        <v>132</v>
      </c>
      <c r="E233" s="198" t="s">
        <v>1</v>
      </c>
      <c r="F233" s="199" t="s">
        <v>238</v>
      </c>
      <c r="G233" s="197"/>
      <c r="H233" s="200">
        <v>238</v>
      </c>
      <c r="I233" s="201"/>
      <c r="J233" s="197"/>
      <c r="K233" s="197"/>
      <c r="L233" s="202"/>
      <c r="M233" s="203"/>
      <c r="N233" s="204"/>
      <c r="O233" s="204"/>
      <c r="P233" s="204"/>
      <c r="Q233" s="204"/>
      <c r="R233" s="204"/>
      <c r="S233" s="204"/>
      <c r="T233" s="205"/>
      <c r="AT233" s="206" t="s">
        <v>132</v>
      </c>
      <c r="AU233" s="206" t="s">
        <v>83</v>
      </c>
      <c r="AV233" s="12" t="s">
        <v>85</v>
      </c>
      <c r="AW233" s="12" t="s">
        <v>31</v>
      </c>
      <c r="AX233" s="12" t="s">
        <v>75</v>
      </c>
      <c r="AY233" s="206" t="s">
        <v>123</v>
      </c>
    </row>
    <row r="234" spans="1:65" s="13" customFormat="1" ht="11.25">
      <c r="B234" s="207"/>
      <c r="C234" s="208"/>
      <c r="D234" s="191" t="s">
        <v>132</v>
      </c>
      <c r="E234" s="209" t="s">
        <v>1</v>
      </c>
      <c r="F234" s="210" t="s">
        <v>134</v>
      </c>
      <c r="G234" s="208"/>
      <c r="H234" s="211">
        <v>238</v>
      </c>
      <c r="I234" s="212"/>
      <c r="J234" s="208"/>
      <c r="K234" s="208"/>
      <c r="L234" s="213"/>
      <c r="M234" s="214"/>
      <c r="N234" s="215"/>
      <c r="O234" s="215"/>
      <c r="P234" s="215"/>
      <c r="Q234" s="215"/>
      <c r="R234" s="215"/>
      <c r="S234" s="215"/>
      <c r="T234" s="216"/>
      <c r="AT234" s="217" t="s">
        <v>132</v>
      </c>
      <c r="AU234" s="217" t="s">
        <v>83</v>
      </c>
      <c r="AV234" s="13" t="s">
        <v>135</v>
      </c>
      <c r="AW234" s="13" t="s">
        <v>31</v>
      </c>
      <c r="AX234" s="13" t="s">
        <v>83</v>
      </c>
      <c r="AY234" s="217" t="s">
        <v>123</v>
      </c>
    </row>
    <row r="235" spans="1:65" s="2" customFormat="1" ht="16.5" customHeight="1">
      <c r="A235" s="33"/>
      <c r="B235" s="34"/>
      <c r="C235" s="177" t="s">
        <v>7</v>
      </c>
      <c r="D235" s="177" t="s">
        <v>124</v>
      </c>
      <c r="E235" s="178" t="s">
        <v>239</v>
      </c>
      <c r="F235" s="179" t="s">
        <v>240</v>
      </c>
      <c r="G235" s="180" t="s">
        <v>127</v>
      </c>
      <c r="H235" s="181">
        <v>119</v>
      </c>
      <c r="I235" s="182"/>
      <c r="J235" s="183">
        <f>ROUND(I235*H235,2)</f>
        <v>0</v>
      </c>
      <c r="K235" s="179" t="s">
        <v>128</v>
      </c>
      <c r="L235" s="184"/>
      <c r="M235" s="185" t="s">
        <v>1</v>
      </c>
      <c r="N235" s="186" t="s">
        <v>40</v>
      </c>
      <c r="O235" s="70"/>
      <c r="P235" s="187">
        <f>O235*H235</f>
        <v>0</v>
      </c>
      <c r="Q235" s="187">
        <v>1E-4</v>
      </c>
      <c r="R235" s="187">
        <f>Q235*H235</f>
        <v>1.1900000000000001E-2</v>
      </c>
      <c r="S235" s="187">
        <v>0</v>
      </c>
      <c r="T235" s="188">
        <f>S235*H235</f>
        <v>0</v>
      </c>
      <c r="U235" s="33"/>
      <c r="V235" s="33"/>
      <c r="W235" s="33"/>
      <c r="X235" s="33"/>
      <c r="Y235" s="33"/>
      <c r="Z235" s="33"/>
      <c r="AA235" s="33"/>
      <c r="AB235" s="33"/>
      <c r="AC235" s="33"/>
      <c r="AD235" s="33"/>
      <c r="AE235" s="33"/>
      <c r="AR235" s="189" t="s">
        <v>161</v>
      </c>
      <c r="AT235" s="189" t="s">
        <v>124</v>
      </c>
      <c r="AU235" s="189" t="s">
        <v>83</v>
      </c>
      <c r="AY235" s="16" t="s">
        <v>123</v>
      </c>
      <c r="BE235" s="190">
        <f>IF(N235="základní",J235,0)</f>
        <v>0</v>
      </c>
      <c r="BF235" s="190">
        <f>IF(N235="snížená",J235,0)</f>
        <v>0</v>
      </c>
      <c r="BG235" s="190">
        <f>IF(N235="zákl. přenesená",J235,0)</f>
        <v>0</v>
      </c>
      <c r="BH235" s="190">
        <f>IF(N235="sníž. přenesená",J235,0)</f>
        <v>0</v>
      </c>
      <c r="BI235" s="190">
        <f>IF(N235="nulová",J235,0)</f>
        <v>0</v>
      </c>
      <c r="BJ235" s="16" t="s">
        <v>83</v>
      </c>
      <c r="BK235" s="190">
        <f>ROUND(I235*H235,2)</f>
        <v>0</v>
      </c>
      <c r="BL235" s="16" t="s">
        <v>135</v>
      </c>
      <c r="BM235" s="189" t="s">
        <v>241</v>
      </c>
    </row>
    <row r="236" spans="1:65" s="2" customFormat="1" ht="11.25">
      <c r="A236" s="33"/>
      <c r="B236" s="34"/>
      <c r="C236" s="35"/>
      <c r="D236" s="191" t="s">
        <v>131</v>
      </c>
      <c r="E236" s="35"/>
      <c r="F236" s="192" t="s">
        <v>240</v>
      </c>
      <c r="G236" s="35"/>
      <c r="H236" s="35"/>
      <c r="I236" s="193"/>
      <c r="J236" s="35"/>
      <c r="K236" s="35"/>
      <c r="L236" s="38"/>
      <c r="M236" s="194"/>
      <c r="N236" s="195"/>
      <c r="O236" s="70"/>
      <c r="P236" s="70"/>
      <c r="Q236" s="70"/>
      <c r="R236" s="70"/>
      <c r="S236" s="70"/>
      <c r="T236" s="71"/>
      <c r="U236" s="33"/>
      <c r="V236" s="33"/>
      <c r="W236" s="33"/>
      <c r="X236" s="33"/>
      <c r="Y236" s="33"/>
      <c r="Z236" s="33"/>
      <c r="AA236" s="33"/>
      <c r="AB236" s="33"/>
      <c r="AC236" s="33"/>
      <c r="AD236" s="33"/>
      <c r="AE236" s="33"/>
      <c r="AT236" s="16" t="s">
        <v>131</v>
      </c>
      <c r="AU236" s="16" t="s">
        <v>83</v>
      </c>
    </row>
    <row r="237" spans="1:65" s="12" customFormat="1" ht="11.25">
      <c r="B237" s="196"/>
      <c r="C237" s="197"/>
      <c r="D237" s="191" t="s">
        <v>132</v>
      </c>
      <c r="E237" s="198" t="s">
        <v>1</v>
      </c>
      <c r="F237" s="199" t="s">
        <v>233</v>
      </c>
      <c r="G237" s="197"/>
      <c r="H237" s="200">
        <v>119</v>
      </c>
      <c r="I237" s="201"/>
      <c r="J237" s="197"/>
      <c r="K237" s="197"/>
      <c r="L237" s="202"/>
      <c r="M237" s="203"/>
      <c r="N237" s="204"/>
      <c r="O237" s="204"/>
      <c r="P237" s="204"/>
      <c r="Q237" s="204"/>
      <c r="R237" s="204"/>
      <c r="S237" s="204"/>
      <c r="T237" s="205"/>
      <c r="AT237" s="206" t="s">
        <v>132</v>
      </c>
      <c r="AU237" s="206" t="s">
        <v>83</v>
      </c>
      <c r="AV237" s="12" t="s">
        <v>85</v>
      </c>
      <c r="AW237" s="12" t="s">
        <v>31</v>
      </c>
      <c r="AX237" s="12" t="s">
        <v>75</v>
      </c>
      <c r="AY237" s="206" t="s">
        <v>123</v>
      </c>
    </row>
    <row r="238" spans="1:65" s="13" customFormat="1" ht="11.25">
      <c r="B238" s="207"/>
      <c r="C238" s="208"/>
      <c r="D238" s="191" t="s">
        <v>132</v>
      </c>
      <c r="E238" s="209" t="s">
        <v>1</v>
      </c>
      <c r="F238" s="210" t="s">
        <v>134</v>
      </c>
      <c r="G238" s="208"/>
      <c r="H238" s="211">
        <v>119</v>
      </c>
      <c r="I238" s="212"/>
      <c r="J238" s="208"/>
      <c r="K238" s="208"/>
      <c r="L238" s="213"/>
      <c r="M238" s="214"/>
      <c r="N238" s="215"/>
      <c r="O238" s="215"/>
      <c r="P238" s="215"/>
      <c r="Q238" s="215"/>
      <c r="R238" s="215"/>
      <c r="S238" s="215"/>
      <c r="T238" s="216"/>
      <c r="AT238" s="217" t="s">
        <v>132</v>
      </c>
      <c r="AU238" s="217" t="s">
        <v>83</v>
      </c>
      <c r="AV238" s="13" t="s">
        <v>135</v>
      </c>
      <c r="AW238" s="13" t="s">
        <v>31</v>
      </c>
      <c r="AX238" s="13" t="s">
        <v>83</v>
      </c>
      <c r="AY238" s="217" t="s">
        <v>123</v>
      </c>
    </row>
    <row r="239" spans="1:65" s="2" customFormat="1" ht="16.5" customHeight="1">
      <c r="A239" s="33"/>
      <c r="B239" s="34"/>
      <c r="C239" s="177" t="s">
        <v>242</v>
      </c>
      <c r="D239" s="177" t="s">
        <v>124</v>
      </c>
      <c r="E239" s="178" t="s">
        <v>243</v>
      </c>
      <c r="F239" s="179" t="s">
        <v>244</v>
      </c>
      <c r="G239" s="180" t="s">
        <v>127</v>
      </c>
      <c r="H239" s="181">
        <v>119</v>
      </c>
      <c r="I239" s="182"/>
      <c r="J239" s="183">
        <f>ROUND(I239*H239,2)</f>
        <v>0</v>
      </c>
      <c r="K239" s="179" t="s">
        <v>128</v>
      </c>
      <c r="L239" s="184"/>
      <c r="M239" s="185" t="s">
        <v>1</v>
      </c>
      <c r="N239" s="186" t="s">
        <v>40</v>
      </c>
      <c r="O239" s="70"/>
      <c r="P239" s="187">
        <f>O239*H239</f>
        <v>0</v>
      </c>
      <c r="Q239" s="187">
        <v>0.1</v>
      </c>
      <c r="R239" s="187">
        <f>Q239*H239</f>
        <v>11.9</v>
      </c>
      <c r="S239" s="187">
        <v>0</v>
      </c>
      <c r="T239" s="188">
        <f>S239*H239</f>
        <v>0</v>
      </c>
      <c r="U239" s="33"/>
      <c r="V239" s="33"/>
      <c r="W239" s="33"/>
      <c r="X239" s="33"/>
      <c r="Y239" s="33"/>
      <c r="Z239" s="33"/>
      <c r="AA239" s="33"/>
      <c r="AB239" s="33"/>
      <c r="AC239" s="33"/>
      <c r="AD239" s="33"/>
      <c r="AE239" s="33"/>
      <c r="AR239" s="189" t="s">
        <v>161</v>
      </c>
      <c r="AT239" s="189" t="s">
        <v>124</v>
      </c>
      <c r="AU239" s="189" t="s">
        <v>83</v>
      </c>
      <c r="AY239" s="16" t="s">
        <v>123</v>
      </c>
      <c r="BE239" s="190">
        <f>IF(N239="základní",J239,0)</f>
        <v>0</v>
      </c>
      <c r="BF239" s="190">
        <f>IF(N239="snížená",J239,0)</f>
        <v>0</v>
      </c>
      <c r="BG239" s="190">
        <f>IF(N239="zákl. přenesená",J239,0)</f>
        <v>0</v>
      </c>
      <c r="BH239" s="190">
        <f>IF(N239="sníž. přenesená",J239,0)</f>
        <v>0</v>
      </c>
      <c r="BI239" s="190">
        <f>IF(N239="nulová",J239,0)</f>
        <v>0</v>
      </c>
      <c r="BJ239" s="16" t="s">
        <v>83</v>
      </c>
      <c r="BK239" s="190">
        <f>ROUND(I239*H239,2)</f>
        <v>0</v>
      </c>
      <c r="BL239" s="16" t="s">
        <v>135</v>
      </c>
      <c r="BM239" s="189" t="s">
        <v>245</v>
      </c>
    </row>
    <row r="240" spans="1:65" s="2" customFormat="1" ht="11.25">
      <c r="A240" s="33"/>
      <c r="B240" s="34"/>
      <c r="C240" s="35"/>
      <c r="D240" s="191" t="s">
        <v>131</v>
      </c>
      <c r="E240" s="35"/>
      <c r="F240" s="192" t="s">
        <v>244</v>
      </c>
      <c r="G240" s="35"/>
      <c r="H240" s="35"/>
      <c r="I240" s="193"/>
      <c r="J240" s="35"/>
      <c r="K240" s="35"/>
      <c r="L240" s="38"/>
      <c r="M240" s="194"/>
      <c r="N240" s="195"/>
      <c r="O240" s="70"/>
      <c r="P240" s="70"/>
      <c r="Q240" s="70"/>
      <c r="R240" s="70"/>
      <c r="S240" s="70"/>
      <c r="T240" s="71"/>
      <c r="U240" s="33"/>
      <c r="V240" s="33"/>
      <c r="W240" s="33"/>
      <c r="X240" s="33"/>
      <c r="Y240" s="33"/>
      <c r="Z240" s="33"/>
      <c r="AA240" s="33"/>
      <c r="AB240" s="33"/>
      <c r="AC240" s="33"/>
      <c r="AD240" s="33"/>
      <c r="AE240" s="33"/>
      <c r="AT240" s="16" t="s">
        <v>131</v>
      </c>
      <c r="AU240" s="16" t="s">
        <v>83</v>
      </c>
    </row>
    <row r="241" spans="1:65" s="12" customFormat="1" ht="11.25">
      <c r="B241" s="196"/>
      <c r="C241" s="197"/>
      <c r="D241" s="191" t="s">
        <v>132</v>
      </c>
      <c r="E241" s="198" t="s">
        <v>1</v>
      </c>
      <c r="F241" s="199" t="s">
        <v>233</v>
      </c>
      <c r="G241" s="197"/>
      <c r="H241" s="200">
        <v>119</v>
      </c>
      <c r="I241" s="201"/>
      <c r="J241" s="197"/>
      <c r="K241" s="197"/>
      <c r="L241" s="202"/>
      <c r="M241" s="203"/>
      <c r="N241" s="204"/>
      <c r="O241" s="204"/>
      <c r="P241" s="204"/>
      <c r="Q241" s="204"/>
      <c r="R241" s="204"/>
      <c r="S241" s="204"/>
      <c r="T241" s="205"/>
      <c r="AT241" s="206" t="s">
        <v>132</v>
      </c>
      <c r="AU241" s="206" t="s">
        <v>83</v>
      </c>
      <c r="AV241" s="12" t="s">
        <v>85</v>
      </c>
      <c r="AW241" s="12" t="s">
        <v>31</v>
      </c>
      <c r="AX241" s="12" t="s">
        <v>75</v>
      </c>
      <c r="AY241" s="206" t="s">
        <v>123</v>
      </c>
    </row>
    <row r="242" spans="1:65" s="13" customFormat="1" ht="11.25">
      <c r="B242" s="207"/>
      <c r="C242" s="208"/>
      <c r="D242" s="191" t="s">
        <v>132</v>
      </c>
      <c r="E242" s="209" t="s">
        <v>1</v>
      </c>
      <c r="F242" s="210" t="s">
        <v>134</v>
      </c>
      <c r="G242" s="208"/>
      <c r="H242" s="211">
        <v>119</v>
      </c>
      <c r="I242" s="212"/>
      <c r="J242" s="208"/>
      <c r="K242" s="208"/>
      <c r="L242" s="213"/>
      <c r="M242" s="214"/>
      <c r="N242" s="215"/>
      <c r="O242" s="215"/>
      <c r="P242" s="215"/>
      <c r="Q242" s="215"/>
      <c r="R242" s="215"/>
      <c r="S242" s="215"/>
      <c r="T242" s="216"/>
      <c r="AT242" s="217" t="s">
        <v>132</v>
      </c>
      <c r="AU242" s="217" t="s">
        <v>83</v>
      </c>
      <c r="AV242" s="13" t="s">
        <v>135</v>
      </c>
      <c r="AW242" s="13" t="s">
        <v>31</v>
      </c>
      <c r="AX242" s="13" t="s">
        <v>83</v>
      </c>
      <c r="AY242" s="217" t="s">
        <v>123</v>
      </c>
    </row>
    <row r="243" spans="1:65" s="2" customFormat="1" ht="16.5" customHeight="1">
      <c r="A243" s="33"/>
      <c r="B243" s="34"/>
      <c r="C243" s="177" t="s">
        <v>246</v>
      </c>
      <c r="D243" s="177" t="s">
        <v>124</v>
      </c>
      <c r="E243" s="178" t="s">
        <v>247</v>
      </c>
      <c r="F243" s="179" t="s">
        <v>248</v>
      </c>
      <c r="G243" s="180" t="s">
        <v>127</v>
      </c>
      <c r="H243" s="181">
        <v>22</v>
      </c>
      <c r="I243" s="182"/>
      <c r="J243" s="183">
        <f>ROUND(I243*H243,2)</f>
        <v>0</v>
      </c>
      <c r="K243" s="179" t="s">
        <v>128</v>
      </c>
      <c r="L243" s="184"/>
      <c r="M243" s="185" t="s">
        <v>1</v>
      </c>
      <c r="N243" s="186" t="s">
        <v>40</v>
      </c>
      <c r="O243" s="70"/>
      <c r="P243" s="187">
        <f>O243*H243</f>
        <v>0</v>
      </c>
      <c r="Q243" s="187">
        <v>0.39700000000000002</v>
      </c>
      <c r="R243" s="187">
        <f>Q243*H243</f>
        <v>8.734</v>
      </c>
      <c r="S243" s="187">
        <v>0</v>
      </c>
      <c r="T243" s="188">
        <f>S243*H243</f>
        <v>0</v>
      </c>
      <c r="U243" s="33"/>
      <c r="V243" s="33"/>
      <c r="W243" s="33"/>
      <c r="X243" s="33"/>
      <c r="Y243" s="33"/>
      <c r="Z243" s="33"/>
      <c r="AA243" s="33"/>
      <c r="AB243" s="33"/>
      <c r="AC243" s="33"/>
      <c r="AD243" s="33"/>
      <c r="AE243" s="33"/>
      <c r="AR243" s="189" t="s">
        <v>249</v>
      </c>
      <c r="AT243" s="189" t="s">
        <v>124</v>
      </c>
      <c r="AU243" s="189" t="s">
        <v>83</v>
      </c>
      <c r="AY243" s="16" t="s">
        <v>123</v>
      </c>
      <c r="BE243" s="190">
        <f>IF(N243="základní",J243,0)</f>
        <v>0</v>
      </c>
      <c r="BF243" s="190">
        <f>IF(N243="snížená",J243,0)</f>
        <v>0</v>
      </c>
      <c r="BG243" s="190">
        <f>IF(N243="zákl. přenesená",J243,0)</f>
        <v>0</v>
      </c>
      <c r="BH243" s="190">
        <f>IF(N243="sníž. přenesená",J243,0)</f>
        <v>0</v>
      </c>
      <c r="BI243" s="190">
        <f>IF(N243="nulová",J243,0)</f>
        <v>0</v>
      </c>
      <c r="BJ243" s="16" t="s">
        <v>83</v>
      </c>
      <c r="BK243" s="190">
        <f>ROUND(I243*H243,2)</f>
        <v>0</v>
      </c>
      <c r="BL243" s="16" t="s">
        <v>249</v>
      </c>
      <c r="BM243" s="189" t="s">
        <v>250</v>
      </c>
    </row>
    <row r="244" spans="1:65" s="2" customFormat="1" ht="11.25">
      <c r="A244" s="33"/>
      <c r="B244" s="34"/>
      <c r="C244" s="35"/>
      <c r="D244" s="191" t="s">
        <v>131</v>
      </c>
      <c r="E244" s="35"/>
      <c r="F244" s="192" t="s">
        <v>248</v>
      </c>
      <c r="G244" s="35"/>
      <c r="H244" s="35"/>
      <c r="I244" s="193"/>
      <c r="J244" s="35"/>
      <c r="K244" s="35"/>
      <c r="L244" s="38"/>
      <c r="M244" s="194"/>
      <c r="N244" s="195"/>
      <c r="O244" s="70"/>
      <c r="P244" s="70"/>
      <c r="Q244" s="70"/>
      <c r="R244" s="70"/>
      <c r="S244" s="70"/>
      <c r="T244" s="71"/>
      <c r="U244" s="33"/>
      <c r="V244" s="33"/>
      <c r="W244" s="33"/>
      <c r="X244" s="33"/>
      <c r="Y244" s="33"/>
      <c r="Z244" s="33"/>
      <c r="AA244" s="33"/>
      <c r="AB244" s="33"/>
      <c r="AC244" s="33"/>
      <c r="AD244" s="33"/>
      <c r="AE244" s="33"/>
      <c r="AT244" s="16" t="s">
        <v>131</v>
      </c>
      <c r="AU244" s="16" t="s">
        <v>83</v>
      </c>
    </row>
    <row r="245" spans="1:65" s="14" customFormat="1" ht="11.25">
      <c r="B245" s="218"/>
      <c r="C245" s="219"/>
      <c r="D245" s="191" t="s">
        <v>132</v>
      </c>
      <c r="E245" s="220" t="s">
        <v>1</v>
      </c>
      <c r="F245" s="221" t="s">
        <v>251</v>
      </c>
      <c r="G245" s="219"/>
      <c r="H245" s="220" t="s">
        <v>1</v>
      </c>
      <c r="I245" s="222"/>
      <c r="J245" s="219"/>
      <c r="K245" s="219"/>
      <c r="L245" s="223"/>
      <c r="M245" s="224"/>
      <c r="N245" s="225"/>
      <c r="O245" s="225"/>
      <c r="P245" s="225"/>
      <c r="Q245" s="225"/>
      <c r="R245" s="225"/>
      <c r="S245" s="225"/>
      <c r="T245" s="226"/>
      <c r="AT245" s="227" t="s">
        <v>132</v>
      </c>
      <c r="AU245" s="227" t="s">
        <v>83</v>
      </c>
      <c r="AV245" s="14" t="s">
        <v>83</v>
      </c>
      <c r="AW245" s="14" t="s">
        <v>31</v>
      </c>
      <c r="AX245" s="14" t="s">
        <v>75</v>
      </c>
      <c r="AY245" s="227" t="s">
        <v>123</v>
      </c>
    </row>
    <row r="246" spans="1:65" s="12" customFormat="1" ht="11.25">
      <c r="B246" s="196"/>
      <c r="C246" s="197"/>
      <c r="D246" s="191" t="s">
        <v>132</v>
      </c>
      <c r="E246" s="198" t="s">
        <v>1</v>
      </c>
      <c r="F246" s="199" t="s">
        <v>151</v>
      </c>
      <c r="G246" s="197"/>
      <c r="H246" s="200">
        <v>3</v>
      </c>
      <c r="I246" s="201"/>
      <c r="J246" s="197"/>
      <c r="K246" s="197"/>
      <c r="L246" s="202"/>
      <c r="M246" s="203"/>
      <c r="N246" s="204"/>
      <c r="O246" s="204"/>
      <c r="P246" s="204"/>
      <c r="Q246" s="204"/>
      <c r="R246" s="204"/>
      <c r="S246" s="204"/>
      <c r="T246" s="205"/>
      <c r="AT246" s="206" t="s">
        <v>132</v>
      </c>
      <c r="AU246" s="206" t="s">
        <v>83</v>
      </c>
      <c r="AV246" s="12" t="s">
        <v>85</v>
      </c>
      <c r="AW246" s="12" t="s">
        <v>31</v>
      </c>
      <c r="AX246" s="12" t="s">
        <v>75</v>
      </c>
      <c r="AY246" s="206" t="s">
        <v>123</v>
      </c>
    </row>
    <row r="247" spans="1:65" s="14" customFormat="1" ht="11.25">
      <c r="B247" s="218"/>
      <c r="C247" s="219"/>
      <c r="D247" s="191" t="s">
        <v>132</v>
      </c>
      <c r="E247" s="220" t="s">
        <v>1</v>
      </c>
      <c r="F247" s="221" t="s">
        <v>252</v>
      </c>
      <c r="G247" s="219"/>
      <c r="H247" s="220" t="s">
        <v>1</v>
      </c>
      <c r="I247" s="222"/>
      <c r="J247" s="219"/>
      <c r="K247" s="219"/>
      <c r="L247" s="223"/>
      <c r="M247" s="224"/>
      <c r="N247" s="225"/>
      <c r="O247" s="225"/>
      <c r="P247" s="225"/>
      <c r="Q247" s="225"/>
      <c r="R247" s="225"/>
      <c r="S247" s="225"/>
      <c r="T247" s="226"/>
      <c r="AT247" s="227" t="s">
        <v>132</v>
      </c>
      <c r="AU247" s="227" t="s">
        <v>83</v>
      </c>
      <c r="AV247" s="14" t="s">
        <v>83</v>
      </c>
      <c r="AW247" s="14" t="s">
        <v>31</v>
      </c>
      <c r="AX247" s="14" t="s">
        <v>75</v>
      </c>
      <c r="AY247" s="227" t="s">
        <v>123</v>
      </c>
    </row>
    <row r="248" spans="1:65" s="12" customFormat="1" ht="11.25">
      <c r="B248" s="196"/>
      <c r="C248" s="197"/>
      <c r="D248" s="191" t="s">
        <v>132</v>
      </c>
      <c r="E248" s="198" t="s">
        <v>1</v>
      </c>
      <c r="F248" s="199" t="s">
        <v>135</v>
      </c>
      <c r="G248" s="197"/>
      <c r="H248" s="200">
        <v>4</v>
      </c>
      <c r="I248" s="201"/>
      <c r="J248" s="197"/>
      <c r="K248" s="197"/>
      <c r="L248" s="202"/>
      <c r="M248" s="203"/>
      <c r="N248" s="204"/>
      <c r="O248" s="204"/>
      <c r="P248" s="204"/>
      <c r="Q248" s="204"/>
      <c r="R248" s="204"/>
      <c r="S248" s="204"/>
      <c r="T248" s="205"/>
      <c r="AT248" s="206" t="s">
        <v>132</v>
      </c>
      <c r="AU248" s="206" t="s">
        <v>83</v>
      </c>
      <c r="AV248" s="12" t="s">
        <v>85</v>
      </c>
      <c r="AW248" s="12" t="s">
        <v>31</v>
      </c>
      <c r="AX248" s="12" t="s">
        <v>75</v>
      </c>
      <c r="AY248" s="206" t="s">
        <v>123</v>
      </c>
    </row>
    <row r="249" spans="1:65" s="14" customFormat="1" ht="11.25">
      <c r="B249" s="218"/>
      <c r="C249" s="219"/>
      <c r="D249" s="191" t="s">
        <v>132</v>
      </c>
      <c r="E249" s="220" t="s">
        <v>1</v>
      </c>
      <c r="F249" s="221" t="s">
        <v>253</v>
      </c>
      <c r="G249" s="219"/>
      <c r="H249" s="220" t="s">
        <v>1</v>
      </c>
      <c r="I249" s="222"/>
      <c r="J249" s="219"/>
      <c r="K249" s="219"/>
      <c r="L249" s="223"/>
      <c r="M249" s="224"/>
      <c r="N249" s="225"/>
      <c r="O249" s="225"/>
      <c r="P249" s="225"/>
      <c r="Q249" s="225"/>
      <c r="R249" s="225"/>
      <c r="S249" s="225"/>
      <c r="T249" s="226"/>
      <c r="AT249" s="227" t="s">
        <v>132</v>
      </c>
      <c r="AU249" s="227" t="s">
        <v>83</v>
      </c>
      <c r="AV249" s="14" t="s">
        <v>83</v>
      </c>
      <c r="AW249" s="14" t="s">
        <v>31</v>
      </c>
      <c r="AX249" s="14" t="s">
        <v>75</v>
      </c>
      <c r="AY249" s="227" t="s">
        <v>123</v>
      </c>
    </row>
    <row r="250" spans="1:65" s="12" customFormat="1" ht="11.25">
      <c r="B250" s="196"/>
      <c r="C250" s="197"/>
      <c r="D250" s="191" t="s">
        <v>132</v>
      </c>
      <c r="E250" s="198" t="s">
        <v>1</v>
      </c>
      <c r="F250" s="199" t="s">
        <v>135</v>
      </c>
      <c r="G250" s="197"/>
      <c r="H250" s="200">
        <v>4</v>
      </c>
      <c r="I250" s="201"/>
      <c r="J250" s="197"/>
      <c r="K250" s="197"/>
      <c r="L250" s="202"/>
      <c r="M250" s="203"/>
      <c r="N250" s="204"/>
      <c r="O250" s="204"/>
      <c r="P250" s="204"/>
      <c r="Q250" s="204"/>
      <c r="R250" s="204"/>
      <c r="S250" s="204"/>
      <c r="T250" s="205"/>
      <c r="AT250" s="206" t="s">
        <v>132</v>
      </c>
      <c r="AU250" s="206" t="s">
        <v>83</v>
      </c>
      <c r="AV250" s="12" t="s">
        <v>85</v>
      </c>
      <c r="AW250" s="12" t="s">
        <v>31</v>
      </c>
      <c r="AX250" s="12" t="s">
        <v>75</v>
      </c>
      <c r="AY250" s="206" t="s">
        <v>123</v>
      </c>
    </row>
    <row r="251" spans="1:65" s="14" customFormat="1" ht="11.25">
      <c r="B251" s="218"/>
      <c r="C251" s="219"/>
      <c r="D251" s="191" t="s">
        <v>132</v>
      </c>
      <c r="E251" s="220" t="s">
        <v>1</v>
      </c>
      <c r="F251" s="221" t="s">
        <v>254</v>
      </c>
      <c r="G251" s="219"/>
      <c r="H251" s="220" t="s">
        <v>1</v>
      </c>
      <c r="I251" s="222"/>
      <c r="J251" s="219"/>
      <c r="K251" s="219"/>
      <c r="L251" s="223"/>
      <c r="M251" s="224"/>
      <c r="N251" s="225"/>
      <c r="O251" s="225"/>
      <c r="P251" s="225"/>
      <c r="Q251" s="225"/>
      <c r="R251" s="225"/>
      <c r="S251" s="225"/>
      <c r="T251" s="226"/>
      <c r="AT251" s="227" t="s">
        <v>132</v>
      </c>
      <c r="AU251" s="227" t="s">
        <v>83</v>
      </c>
      <c r="AV251" s="14" t="s">
        <v>83</v>
      </c>
      <c r="AW251" s="14" t="s">
        <v>31</v>
      </c>
      <c r="AX251" s="14" t="s">
        <v>75</v>
      </c>
      <c r="AY251" s="227" t="s">
        <v>123</v>
      </c>
    </row>
    <row r="252" spans="1:65" s="12" customFormat="1" ht="11.25">
      <c r="B252" s="196"/>
      <c r="C252" s="197"/>
      <c r="D252" s="191" t="s">
        <v>132</v>
      </c>
      <c r="E252" s="198" t="s">
        <v>1</v>
      </c>
      <c r="F252" s="199" t="s">
        <v>135</v>
      </c>
      <c r="G252" s="197"/>
      <c r="H252" s="200">
        <v>4</v>
      </c>
      <c r="I252" s="201"/>
      <c r="J252" s="197"/>
      <c r="K252" s="197"/>
      <c r="L252" s="202"/>
      <c r="M252" s="203"/>
      <c r="N252" s="204"/>
      <c r="O252" s="204"/>
      <c r="P252" s="204"/>
      <c r="Q252" s="204"/>
      <c r="R252" s="204"/>
      <c r="S252" s="204"/>
      <c r="T252" s="205"/>
      <c r="AT252" s="206" t="s">
        <v>132</v>
      </c>
      <c r="AU252" s="206" t="s">
        <v>83</v>
      </c>
      <c r="AV252" s="12" t="s">
        <v>85</v>
      </c>
      <c r="AW252" s="12" t="s">
        <v>31</v>
      </c>
      <c r="AX252" s="12" t="s">
        <v>75</v>
      </c>
      <c r="AY252" s="206" t="s">
        <v>123</v>
      </c>
    </row>
    <row r="253" spans="1:65" s="14" customFormat="1" ht="11.25">
      <c r="B253" s="218"/>
      <c r="C253" s="219"/>
      <c r="D253" s="191" t="s">
        <v>132</v>
      </c>
      <c r="E253" s="220" t="s">
        <v>1</v>
      </c>
      <c r="F253" s="221" t="s">
        <v>255</v>
      </c>
      <c r="G253" s="219"/>
      <c r="H253" s="220" t="s">
        <v>1</v>
      </c>
      <c r="I253" s="222"/>
      <c r="J253" s="219"/>
      <c r="K253" s="219"/>
      <c r="L253" s="223"/>
      <c r="M253" s="224"/>
      <c r="N253" s="225"/>
      <c r="O253" s="225"/>
      <c r="P253" s="225"/>
      <c r="Q253" s="225"/>
      <c r="R253" s="225"/>
      <c r="S253" s="225"/>
      <c r="T253" s="226"/>
      <c r="AT253" s="227" t="s">
        <v>132</v>
      </c>
      <c r="AU253" s="227" t="s">
        <v>83</v>
      </c>
      <c r="AV253" s="14" t="s">
        <v>83</v>
      </c>
      <c r="AW253" s="14" t="s">
        <v>31</v>
      </c>
      <c r="AX253" s="14" t="s">
        <v>75</v>
      </c>
      <c r="AY253" s="227" t="s">
        <v>123</v>
      </c>
    </row>
    <row r="254" spans="1:65" s="12" customFormat="1" ht="11.25">
      <c r="B254" s="196"/>
      <c r="C254" s="197"/>
      <c r="D254" s="191" t="s">
        <v>132</v>
      </c>
      <c r="E254" s="198" t="s">
        <v>1</v>
      </c>
      <c r="F254" s="199" t="s">
        <v>151</v>
      </c>
      <c r="G254" s="197"/>
      <c r="H254" s="200">
        <v>3</v>
      </c>
      <c r="I254" s="201"/>
      <c r="J254" s="197"/>
      <c r="K254" s="197"/>
      <c r="L254" s="202"/>
      <c r="M254" s="203"/>
      <c r="N254" s="204"/>
      <c r="O254" s="204"/>
      <c r="P254" s="204"/>
      <c r="Q254" s="204"/>
      <c r="R254" s="204"/>
      <c r="S254" s="204"/>
      <c r="T254" s="205"/>
      <c r="AT254" s="206" t="s">
        <v>132</v>
      </c>
      <c r="AU254" s="206" t="s">
        <v>83</v>
      </c>
      <c r="AV254" s="12" t="s">
        <v>85</v>
      </c>
      <c r="AW254" s="12" t="s">
        <v>31</v>
      </c>
      <c r="AX254" s="12" t="s">
        <v>75</v>
      </c>
      <c r="AY254" s="206" t="s">
        <v>123</v>
      </c>
    </row>
    <row r="255" spans="1:65" s="14" customFormat="1" ht="11.25">
      <c r="B255" s="218"/>
      <c r="C255" s="219"/>
      <c r="D255" s="191" t="s">
        <v>132</v>
      </c>
      <c r="E255" s="220" t="s">
        <v>1</v>
      </c>
      <c r="F255" s="221" t="s">
        <v>256</v>
      </c>
      <c r="G255" s="219"/>
      <c r="H255" s="220" t="s">
        <v>1</v>
      </c>
      <c r="I255" s="222"/>
      <c r="J255" s="219"/>
      <c r="K255" s="219"/>
      <c r="L255" s="223"/>
      <c r="M255" s="224"/>
      <c r="N255" s="225"/>
      <c r="O255" s="225"/>
      <c r="P255" s="225"/>
      <c r="Q255" s="225"/>
      <c r="R255" s="225"/>
      <c r="S255" s="225"/>
      <c r="T255" s="226"/>
      <c r="AT255" s="227" t="s">
        <v>132</v>
      </c>
      <c r="AU255" s="227" t="s">
        <v>83</v>
      </c>
      <c r="AV255" s="14" t="s">
        <v>83</v>
      </c>
      <c r="AW255" s="14" t="s">
        <v>31</v>
      </c>
      <c r="AX255" s="14" t="s">
        <v>75</v>
      </c>
      <c r="AY255" s="227" t="s">
        <v>123</v>
      </c>
    </row>
    <row r="256" spans="1:65" s="12" customFormat="1" ht="11.25">
      <c r="B256" s="196"/>
      <c r="C256" s="197"/>
      <c r="D256" s="191" t="s">
        <v>132</v>
      </c>
      <c r="E256" s="198" t="s">
        <v>1</v>
      </c>
      <c r="F256" s="199" t="s">
        <v>135</v>
      </c>
      <c r="G256" s="197"/>
      <c r="H256" s="200">
        <v>4</v>
      </c>
      <c r="I256" s="201"/>
      <c r="J256" s="197"/>
      <c r="K256" s="197"/>
      <c r="L256" s="202"/>
      <c r="M256" s="203"/>
      <c r="N256" s="204"/>
      <c r="O256" s="204"/>
      <c r="P256" s="204"/>
      <c r="Q256" s="204"/>
      <c r="R256" s="204"/>
      <c r="S256" s="204"/>
      <c r="T256" s="205"/>
      <c r="AT256" s="206" t="s">
        <v>132</v>
      </c>
      <c r="AU256" s="206" t="s">
        <v>83</v>
      </c>
      <c r="AV256" s="12" t="s">
        <v>85</v>
      </c>
      <c r="AW256" s="12" t="s">
        <v>31</v>
      </c>
      <c r="AX256" s="12" t="s">
        <v>75</v>
      </c>
      <c r="AY256" s="206" t="s">
        <v>123</v>
      </c>
    </row>
    <row r="257" spans="1:65" s="13" customFormat="1" ht="11.25">
      <c r="B257" s="207"/>
      <c r="C257" s="208"/>
      <c r="D257" s="191" t="s">
        <v>132</v>
      </c>
      <c r="E257" s="209" t="s">
        <v>1</v>
      </c>
      <c r="F257" s="210" t="s">
        <v>134</v>
      </c>
      <c r="G257" s="208"/>
      <c r="H257" s="211">
        <v>22</v>
      </c>
      <c r="I257" s="212"/>
      <c r="J257" s="208"/>
      <c r="K257" s="208"/>
      <c r="L257" s="213"/>
      <c r="M257" s="214"/>
      <c r="N257" s="215"/>
      <c r="O257" s="215"/>
      <c r="P257" s="215"/>
      <c r="Q257" s="215"/>
      <c r="R257" s="215"/>
      <c r="S257" s="215"/>
      <c r="T257" s="216"/>
      <c r="AT257" s="217" t="s">
        <v>132</v>
      </c>
      <c r="AU257" s="217" t="s">
        <v>83</v>
      </c>
      <c r="AV257" s="13" t="s">
        <v>135</v>
      </c>
      <c r="AW257" s="13" t="s">
        <v>31</v>
      </c>
      <c r="AX257" s="13" t="s">
        <v>83</v>
      </c>
      <c r="AY257" s="217" t="s">
        <v>123</v>
      </c>
    </row>
    <row r="258" spans="1:65" s="2" customFormat="1" ht="21.75" customHeight="1">
      <c r="A258" s="33"/>
      <c r="B258" s="34"/>
      <c r="C258" s="177" t="s">
        <v>14</v>
      </c>
      <c r="D258" s="177" t="s">
        <v>124</v>
      </c>
      <c r="E258" s="178" t="s">
        <v>257</v>
      </c>
      <c r="F258" s="179" t="s">
        <v>258</v>
      </c>
      <c r="G258" s="180" t="s">
        <v>127</v>
      </c>
      <c r="H258" s="181">
        <v>196</v>
      </c>
      <c r="I258" s="182"/>
      <c r="J258" s="183">
        <f>ROUND(I258*H258,2)</f>
        <v>0</v>
      </c>
      <c r="K258" s="179" t="s">
        <v>128</v>
      </c>
      <c r="L258" s="184"/>
      <c r="M258" s="185" t="s">
        <v>1</v>
      </c>
      <c r="N258" s="186" t="s">
        <v>40</v>
      </c>
      <c r="O258" s="70"/>
      <c r="P258" s="187">
        <f>O258*H258</f>
        <v>0</v>
      </c>
      <c r="Q258" s="187">
        <v>0.157</v>
      </c>
      <c r="R258" s="187">
        <f>Q258*H258</f>
        <v>30.771999999999998</v>
      </c>
      <c r="S258" s="187">
        <v>0</v>
      </c>
      <c r="T258" s="188">
        <f>S258*H258</f>
        <v>0</v>
      </c>
      <c r="U258" s="33"/>
      <c r="V258" s="33"/>
      <c r="W258" s="33"/>
      <c r="X258" s="33"/>
      <c r="Y258" s="33"/>
      <c r="Z258" s="33"/>
      <c r="AA258" s="33"/>
      <c r="AB258" s="33"/>
      <c r="AC258" s="33"/>
      <c r="AD258" s="33"/>
      <c r="AE258" s="33"/>
      <c r="AR258" s="189" t="s">
        <v>249</v>
      </c>
      <c r="AT258" s="189" t="s">
        <v>124</v>
      </c>
      <c r="AU258" s="189" t="s">
        <v>83</v>
      </c>
      <c r="AY258" s="16" t="s">
        <v>123</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249</v>
      </c>
      <c r="BM258" s="189" t="s">
        <v>259</v>
      </c>
    </row>
    <row r="259" spans="1:65" s="2" customFormat="1" ht="11.25">
      <c r="A259" s="33"/>
      <c r="B259" s="34"/>
      <c r="C259" s="35"/>
      <c r="D259" s="191" t="s">
        <v>131</v>
      </c>
      <c r="E259" s="35"/>
      <c r="F259" s="192" t="s">
        <v>258</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131</v>
      </c>
      <c r="AU259" s="16" t="s">
        <v>83</v>
      </c>
    </row>
    <row r="260" spans="1:65" s="14" customFormat="1" ht="11.25">
      <c r="B260" s="218"/>
      <c r="C260" s="219"/>
      <c r="D260" s="191" t="s">
        <v>132</v>
      </c>
      <c r="E260" s="220" t="s">
        <v>1</v>
      </c>
      <c r="F260" s="221" t="s">
        <v>260</v>
      </c>
      <c r="G260" s="219"/>
      <c r="H260" s="220" t="s">
        <v>1</v>
      </c>
      <c r="I260" s="222"/>
      <c r="J260" s="219"/>
      <c r="K260" s="219"/>
      <c r="L260" s="223"/>
      <c r="M260" s="224"/>
      <c r="N260" s="225"/>
      <c r="O260" s="225"/>
      <c r="P260" s="225"/>
      <c r="Q260" s="225"/>
      <c r="R260" s="225"/>
      <c r="S260" s="225"/>
      <c r="T260" s="226"/>
      <c r="AT260" s="227" t="s">
        <v>132</v>
      </c>
      <c r="AU260" s="227" t="s">
        <v>83</v>
      </c>
      <c r="AV260" s="14" t="s">
        <v>83</v>
      </c>
      <c r="AW260" s="14" t="s">
        <v>31</v>
      </c>
      <c r="AX260" s="14" t="s">
        <v>75</v>
      </c>
      <c r="AY260" s="227" t="s">
        <v>123</v>
      </c>
    </row>
    <row r="261" spans="1:65" s="12" customFormat="1" ht="11.25">
      <c r="B261" s="196"/>
      <c r="C261" s="197"/>
      <c r="D261" s="191" t="s">
        <v>132</v>
      </c>
      <c r="E261" s="198" t="s">
        <v>1</v>
      </c>
      <c r="F261" s="199" t="s">
        <v>261</v>
      </c>
      <c r="G261" s="197"/>
      <c r="H261" s="200">
        <v>27</v>
      </c>
      <c r="I261" s="201"/>
      <c r="J261" s="197"/>
      <c r="K261" s="197"/>
      <c r="L261" s="202"/>
      <c r="M261" s="203"/>
      <c r="N261" s="204"/>
      <c r="O261" s="204"/>
      <c r="P261" s="204"/>
      <c r="Q261" s="204"/>
      <c r="R261" s="204"/>
      <c r="S261" s="204"/>
      <c r="T261" s="205"/>
      <c r="AT261" s="206" t="s">
        <v>132</v>
      </c>
      <c r="AU261" s="206" t="s">
        <v>83</v>
      </c>
      <c r="AV261" s="12" t="s">
        <v>85</v>
      </c>
      <c r="AW261" s="12" t="s">
        <v>31</v>
      </c>
      <c r="AX261" s="12" t="s">
        <v>75</v>
      </c>
      <c r="AY261" s="206" t="s">
        <v>123</v>
      </c>
    </row>
    <row r="262" spans="1:65" s="14" customFormat="1" ht="11.25">
      <c r="B262" s="218"/>
      <c r="C262" s="219"/>
      <c r="D262" s="191" t="s">
        <v>132</v>
      </c>
      <c r="E262" s="220" t="s">
        <v>1</v>
      </c>
      <c r="F262" s="221" t="s">
        <v>262</v>
      </c>
      <c r="G262" s="219"/>
      <c r="H262" s="220" t="s">
        <v>1</v>
      </c>
      <c r="I262" s="222"/>
      <c r="J262" s="219"/>
      <c r="K262" s="219"/>
      <c r="L262" s="223"/>
      <c r="M262" s="224"/>
      <c r="N262" s="225"/>
      <c r="O262" s="225"/>
      <c r="P262" s="225"/>
      <c r="Q262" s="225"/>
      <c r="R262" s="225"/>
      <c r="S262" s="225"/>
      <c r="T262" s="226"/>
      <c r="AT262" s="227" t="s">
        <v>132</v>
      </c>
      <c r="AU262" s="227" t="s">
        <v>83</v>
      </c>
      <c r="AV262" s="14" t="s">
        <v>83</v>
      </c>
      <c r="AW262" s="14" t="s">
        <v>31</v>
      </c>
      <c r="AX262" s="14" t="s">
        <v>75</v>
      </c>
      <c r="AY262" s="227" t="s">
        <v>123</v>
      </c>
    </row>
    <row r="263" spans="1:65" s="12" customFormat="1" ht="11.25">
      <c r="B263" s="196"/>
      <c r="C263" s="197"/>
      <c r="D263" s="191" t="s">
        <v>132</v>
      </c>
      <c r="E263" s="198" t="s">
        <v>1</v>
      </c>
      <c r="F263" s="199" t="s">
        <v>263</v>
      </c>
      <c r="G263" s="197"/>
      <c r="H263" s="200">
        <v>37</v>
      </c>
      <c r="I263" s="201"/>
      <c r="J263" s="197"/>
      <c r="K263" s="197"/>
      <c r="L263" s="202"/>
      <c r="M263" s="203"/>
      <c r="N263" s="204"/>
      <c r="O263" s="204"/>
      <c r="P263" s="204"/>
      <c r="Q263" s="204"/>
      <c r="R263" s="204"/>
      <c r="S263" s="204"/>
      <c r="T263" s="205"/>
      <c r="AT263" s="206" t="s">
        <v>132</v>
      </c>
      <c r="AU263" s="206" t="s">
        <v>83</v>
      </c>
      <c r="AV263" s="12" t="s">
        <v>85</v>
      </c>
      <c r="AW263" s="12" t="s">
        <v>31</v>
      </c>
      <c r="AX263" s="12" t="s">
        <v>75</v>
      </c>
      <c r="AY263" s="206" t="s">
        <v>123</v>
      </c>
    </row>
    <row r="264" spans="1:65" s="14" customFormat="1" ht="11.25">
      <c r="B264" s="218"/>
      <c r="C264" s="219"/>
      <c r="D264" s="191" t="s">
        <v>132</v>
      </c>
      <c r="E264" s="220" t="s">
        <v>1</v>
      </c>
      <c r="F264" s="221" t="s">
        <v>264</v>
      </c>
      <c r="G264" s="219"/>
      <c r="H264" s="220" t="s">
        <v>1</v>
      </c>
      <c r="I264" s="222"/>
      <c r="J264" s="219"/>
      <c r="K264" s="219"/>
      <c r="L264" s="223"/>
      <c r="M264" s="224"/>
      <c r="N264" s="225"/>
      <c r="O264" s="225"/>
      <c r="P264" s="225"/>
      <c r="Q264" s="225"/>
      <c r="R264" s="225"/>
      <c r="S264" s="225"/>
      <c r="T264" s="226"/>
      <c r="AT264" s="227" t="s">
        <v>132</v>
      </c>
      <c r="AU264" s="227" t="s">
        <v>83</v>
      </c>
      <c r="AV264" s="14" t="s">
        <v>83</v>
      </c>
      <c r="AW264" s="14" t="s">
        <v>31</v>
      </c>
      <c r="AX264" s="14" t="s">
        <v>75</v>
      </c>
      <c r="AY264" s="227" t="s">
        <v>123</v>
      </c>
    </row>
    <row r="265" spans="1:65" s="12" customFormat="1" ht="11.25">
      <c r="B265" s="196"/>
      <c r="C265" s="197"/>
      <c r="D265" s="191" t="s">
        <v>132</v>
      </c>
      <c r="E265" s="198" t="s">
        <v>1</v>
      </c>
      <c r="F265" s="199" t="s">
        <v>265</v>
      </c>
      <c r="G265" s="197"/>
      <c r="H265" s="200">
        <v>39</v>
      </c>
      <c r="I265" s="201"/>
      <c r="J265" s="197"/>
      <c r="K265" s="197"/>
      <c r="L265" s="202"/>
      <c r="M265" s="203"/>
      <c r="N265" s="204"/>
      <c r="O265" s="204"/>
      <c r="P265" s="204"/>
      <c r="Q265" s="204"/>
      <c r="R265" s="204"/>
      <c r="S265" s="204"/>
      <c r="T265" s="205"/>
      <c r="AT265" s="206" t="s">
        <v>132</v>
      </c>
      <c r="AU265" s="206" t="s">
        <v>83</v>
      </c>
      <c r="AV265" s="12" t="s">
        <v>85</v>
      </c>
      <c r="AW265" s="12" t="s">
        <v>31</v>
      </c>
      <c r="AX265" s="12" t="s">
        <v>75</v>
      </c>
      <c r="AY265" s="206" t="s">
        <v>123</v>
      </c>
    </row>
    <row r="266" spans="1:65" s="14" customFormat="1" ht="11.25">
      <c r="B266" s="218"/>
      <c r="C266" s="219"/>
      <c r="D266" s="191" t="s">
        <v>132</v>
      </c>
      <c r="E266" s="220" t="s">
        <v>1</v>
      </c>
      <c r="F266" s="221" t="s">
        <v>266</v>
      </c>
      <c r="G266" s="219"/>
      <c r="H266" s="220" t="s">
        <v>1</v>
      </c>
      <c r="I266" s="222"/>
      <c r="J266" s="219"/>
      <c r="K266" s="219"/>
      <c r="L266" s="223"/>
      <c r="M266" s="224"/>
      <c r="N266" s="225"/>
      <c r="O266" s="225"/>
      <c r="P266" s="225"/>
      <c r="Q266" s="225"/>
      <c r="R266" s="225"/>
      <c r="S266" s="225"/>
      <c r="T266" s="226"/>
      <c r="AT266" s="227" t="s">
        <v>132</v>
      </c>
      <c r="AU266" s="227" t="s">
        <v>83</v>
      </c>
      <c r="AV266" s="14" t="s">
        <v>83</v>
      </c>
      <c r="AW266" s="14" t="s">
        <v>31</v>
      </c>
      <c r="AX266" s="14" t="s">
        <v>75</v>
      </c>
      <c r="AY266" s="227" t="s">
        <v>123</v>
      </c>
    </row>
    <row r="267" spans="1:65" s="12" customFormat="1" ht="11.25">
      <c r="B267" s="196"/>
      <c r="C267" s="197"/>
      <c r="D267" s="191" t="s">
        <v>132</v>
      </c>
      <c r="E267" s="198" t="s">
        <v>1</v>
      </c>
      <c r="F267" s="199" t="s">
        <v>267</v>
      </c>
      <c r="G267" s="197"/>
      <c r="H267" s="200">
        <v>34</v>
      </c>
      <c r="I267" s="201"/>
      <c r="J267" s="197"/>
      <c r="K267" s="197"/>
      <c r="L267" s="202"/>
      <c r="M267" s="203"/>
      <c r="N267" s="204"/>
      <c r="O267" s="204"/>
      <c r="P267" s="204"/>
      <c r="Q267" s="204"/>
      <c r="R267" s="204"/>
      <c r="S267" s="204"/>
      <c r="T267" s="205"/>
      <c r="AT267" s="206" t="s">
        <v>132</v>
      </c>
      <c r="AU267" s="206" t="s">
        <v>83</v>
      </c>
      <c r="AV267" s="12" t="s">
        <v>85</v>
      </c>
      <c r="AW267" s="12" t="s">
        <v>31</v>
      </c>
      <c r="AX267" s="12" t="s">
        <v>75</v>
      </c>
      <c r="AY267" s="206" t="s">
        <v>123</v>
      </c>
    </row>
    <row r="268" spans="1:65" s="14" customFormat="1" ht="11.25">
      <c r="B268" s="218"/>
      <c r="C268" s="219"/>
      <c r="D268" s="191" t="s">
        <v>132</v>
      </c>
      <c r="E268" s="220" t="s">
        <v>1</v>
      </c>
      <c r="F268" s="221" t="s">
        <v>268</v>
      </c>
      <c r="G268" s="219"/>
      <c r="H268" s="220" t="s">
        <v>1</v>
      </c>
      <c r="I268" s="222"/>
      <c r="J268" s="219"/>
      <c r="K268" s="219"/>
      <c r="L268" s="223"/>
      <c r="M268" s="224"/>
      <c r="N268" s="225"/>
      <c r="O268" s="225"/>
      <c r="P268" s="225"/>
      <c r="Q268" s="225"/>
      <c r="R268" s="225"/>
      <c r="S268" s="225"/>
      <c r="T268" s="226"/>
      <c r="AT268" s="227" t="s">
        <v>132</v>
      </c>
      <c r="AU268" s="227" t="s">
        <v>83</v>
      </c>
      <c r="AV268" s="14" t="s">
        <v>83</v>
      </c>
      <c r="AW268" s="14" t="s">
        <v>31</v>
      </c>
      <c r="AX268" s="14" t="s">
        <v>75</v>
      </c>
      <c r="AY268" s="227" t="s">
        <v>123</v>
      </c>
    </row>
    <row r="269" spans="1:65" s="12" customFormat="1" ht="11.25">
      <c r="B269" s="196"/>
      <c r="C269" s="197"/>
      <c r="D269" s="191" t="s">
        <v>132</v>
      </c>
      <c r="E269" s="198" t="s">
        <v>1</v>
      </c>
      <c r="F269" s="199" t="s">
        <v>269</v>
      </c>
      <c r="G269" s="197"/>
      <c r="H269" s="200">
        <v>26</v>
      </c>
      <c r="I269" s="201"/>
      <c r="J269" s="197"/>
      <c r="K269" s="197"/>
      <c r="L269" s="202"/>
      <c r="M269" s="203"/>
      <c r="N269" s="204"/>
      <c r="O269" s="204"/>
      <c r="P269" s="204"/>
      <c r="Q269" s="204"/>
      <c r="R269" s="204"/>
      <c r="S269" s="204"/>
      <c r="T269" s="205"/>
      <c r="AT269" s="206" t="s">
        <v>132</v>
      </c>
      <c r="AU269" s="206" t="s">
        <v>83</v>
      </c>
      <c r="AV269" s="12" t="s">
        <v>85</v>
      </c>
      <c r="AW269" s="12" t="s">
        <v>31</v>
      </c>
      <c r="AX269" s="12" t="s">
        <v>75</v>
      </c>
      <c r="AY269" s="206" t="s">
        <v>123</v>
      </c>
    </row>
    <row r="270" spans="1:65" s="14" customFormat="1" ht="11.25">
      <c r="B270" s="218"/>
      <c r="C270" s="219"/>
      <c r="D270" s="191" t="s">
        <v>132</v>
      </c>
      <c r="E270" s="220" t="s">
        <v>1</v>
      </c>
      <c r="F270" s="221" t="s">
        <v>270</v>
      </c>
      <c r="G270" s="219"/>
      <c r="H270" s="220" t="s">
        <v>1</v>
      </c>
      <c r="I270" s="222"/>
      <c r="J270" s="219"/>
      <c r="K270" s="219"/>
      <c r="L270" s="223"/>
      <c r="M270" s="224"/>
      <c r="N270" s="225"/>
      <c r="O270" s="225"/>
      <c r="P270" s="225"/>
      <c r="Q270" s="225"/>
      <c r="R270" s="225"/>
      <c r="S270" s="225"/>
      <c r="T270" s="226"/>
      <c r="AT270" s="227" t="s">
        <v>132</v>
      </c>
      <c r="AU270" s="227" t="s">
        <v>83</v>
      </c>
      <c r="AV270" s="14" t="s">
        <v>83</v>
      </c>
      <c r="AW270" s="14" t="s">
        <v>31</v>
      </c>
      <c r="AX270" s="14" t="s">
        <v>75</v>
      </c>
      <c r="AY270" s="227" t="s">
        <v>123</v>
      </c>
    </row>
    <row r="271" spans="1:65" s="12" customFormat="1" ht="11.25">
      <c r="B271" s="196"/>
      <c r="C271" s="197"/>
      <c r="D271" s="191" t="s">
        <v>132</v>
      </c>
      <c r="E271" s="198" t="s">
        <v>1</v>
      </c>
      <c r="F271" s="199" t="s">
        <v>271</v>
      </c>
      <c r="G271" s="197"/>
      <c r="H271" s="200">
        <v>33</v>
      </c>
      <c r="I271" s="201"/>
      <c r="J271" s="197"/>
      <c r="K271" s="197"/>
      <c r="L271" s="202"/>
      <c r="M271" s="203"/>
      <c r="N271" s="204"/>
      <c r="O271" s="204"/>
      <c r="P271" s="204"/>
      <c r="Q271" s="204"/>
      <c r="R271" s="204"/>
      <c r="S271" s="204"/>
      <c r="T271" s="205"/>
      <c r="AT271" s="206" t="s">
        <v>132</v>
      </c>
      <c r="AU271" s="206" t="s">
        <v>83</v>
      </c>
      <c r="AV271" s="12" t="s">
        <v>85</v>
      </c>
      <c r="AW271" s="12" t="s">
        <v>31</v>
      </c>
      <c r="AX271" s="12" t="s">
        <v>75</v>
      </c>
      <c r="AY271" s="206" t="s">
        <v>123</v>
      </c>
    </row>
    <row r="272" spans="1:65" s="13" customFormat="1" ht="11.25">
      <c r="B272" s="207"/>
      <c r="C272" s="208"/>
      <c r="D272" s="191" t="s">
        <v>132</v>
      </c>
      <c r="E272" s="209" t="s">
        <v>1</v>
      </c>
      <c r="F272" s="210" t="s">
        <v>134</v>
      </c>
      <c r="G272" s="208"/>
      <c r="H272" s="211">
        <v>196</v>
      </c>
      <c r="I272" s="212"/>
      <c r="J272" s="208"/>
      <c r="K272" s="208"/>
      <c r="L272" s="213"/>
      <c r="M272" s="214"/>
      <c r="N272" s="215"/>
      <c r="O272" s="215"/>
      <c r="P272" s="215"/>
      <c r="Q272" s="215"/>
      <c r="R272" s="215"/>
      <c r="S272" s="215"/>
      <c r="T272" s="216"/>
      <c r="AT272" s="217" t="s">
        <v>132</v>
      </c>
      <c r="AU272" s="217" t="s">
        <v>83</v>
      </c>
      <c r="AV272" s="13" t="s">
        <v>135</v>
      </c>
      <c r="AW272" s="13" t="s">
        <v>31</v>
      </c>
      <c r="AX272" s="13" t="s">
        <v>83</v>
      </c>
      <c r="AY272" s="217" t="s">
        <v>123</v>
      </c>
    </row>
    <row r="273" spans="1:65" s="2" customFormat="1" ht="24">
      <c r="A273" s="33"/>
      <c r="B273" s="34"/>
      <c r="C273" s="177" t="s">
        <v>272</v>
      </c>
      <c r="D273" s="177" t="s">
        <v>124</v>
      </c>
      <c r="E273" s="178" t="s">
        <v>273</v>
      </c>
      <c r="F273" s="179" t="s">
        <v>274</v>
      </c>
      <c r="G273" s="180" t="s">
        <v>127</v>
      </c>
      <c r="H273" s="181">
        <v>512</v>
      </c>
      <c r="I273" s="182"/>
      <c r="J273" s="183">
        <f>ROUND(I273*H273,2)</f>
        <v>0</v>
      </c>
      <c r="K273" s="179" t="s">
        <v>128</v>
      </c>
      <c r="L273" s="184"/>
      <c r="M273" s="185" t="s">
        <v>1</v>
      </c>
      <c r="N273" s="186" t="s">
        <v>40</v>
      </c>
      <c r="O273" s="70"/>
      <c r="P273" s="187">
        <f>O273*H273</f>
        <v>0</v>
      </c>
      <c r="Q273" s="187">
        <v>1.23E-3</v>
      </c>
      <c r="R273" s="187">
        <f>Q273*H273</f>
        <v>0.62975999999999999</v>
      </c>
      <c r="S273" s="187">
        <v>0</v>
      </c>
      <c r="T273" s="188">
        <f>S273*H273</f>
        <v>0</v>
      </c>
      <c r="U273" s="33"/>
      <c r="V273" s="33"/>
      <c r="W273" s="33"/>
      <c r="X273" s="33"/>
      <c r="Y273" s="33"/>
      <c r="Z273" s="33"/>
      <c r="AA273" s="33"/>
      <c r="AB273" s="33"/>
      <c r="AC273" s="33"/>
      <c r="AD273" s="33"/>
      <c r="AE273" s="33"/>
      <c r="AR273" s="189" t="s">
        <v>161</v>
      </c>
      <c r="AT273" s="189" t="s">
        <v>124</v>
      </c>
      <c r="AU273" s="189" t="s">
        <v>83</v>
      </c>
      <c r="AY273" s="16" t="s">
        <v>123</v>
      </c>
      <c r="BE273" s="190">
        <f>IF(N273="základní",J273,0)</f>
        <v>0</v>
      </c>
      <c r="BF273" s="190">
        <f>IF(N273="snížená",J273,0)</f>
        <v>0</v>
      </c>
      <c r="BG273" s="190">
        <f>IF(N273="zákl. přenesená",J273,0)</f>
        <v>0</v>
      </c>
      <c r="BH273" s="190">
        <f>IF(N273="sníž. přenesená",J273,0)</f>
        <v>0</v>
      </c>
      <c r="BI273" s="190">
        <f>IF(N273="nulová",J273,0)</f>
        <v>0</v>
      </c>
      <c r="BJ273" s="16" t="s">
        <v>83</v>
      </c>
      <c r="BK273" s="190">
        <f>ROUND(I273*H273,2)</f>
        <v>0</v>
      </c>
      <c r="BL273" s="16" t="s">
        <v>135</v>
      </c>
      <c r="BM273" s="189" t="s">
        <v>275</v>
      </c>
    </row>
    <row r="274" spans="1:65" s="2" customFormat="1" ht="19.5">
      <c r="A274" s="33"/>
      <c r="B274" s="34"/>
      <c r="C274" s="35"/>
      <c r="D274" s="191" t="s">
        <v>131</v>
      </c>
      <c r="E274" s="35"/>
      <c r="F274" s="192" t="s">
        <v>274</v>
      </c>
      <c r="G274" s="35"/>
      <c r="H274" s="35"/>
      <c r="I274" s="193"/>
      <c r="J274" s="35"/>
      <c r="K274" s="35"/>
      <c r="L274" s="38"/>
      <c r="M274" s="194"/>
      <c r="N274" s="195"/>
      <c r="O274" s="70"/>
      <c r="P274" s="70"/>
      <c r="Q274" s="70"/>
      <c r="R274" s="70"/>
      <c r="S274" s="70"/>
      <c r="T274" s="71"/>
      <c r="U274" s="33"/>
      <c r="V274" s="33"/>
      <c r="W274" s="33"/>
      <c r="X274" s="33"/>
      <c r="Y274" s="33"/>
      <c r="Z274" s="33"/>
      <c r="AA274" s="33"/>
      <c r="AB274" s="33"/>
      <c r="AC274" s="33"/>
      <c r="AD274" s="33"/>
      <c r="AE274" s="33"/>
      <c r="AT274" s="16" t="s">
        <v>131</v>
      </c>
      <c r="AU274" s="16" t="s">
        <v>83</v>
      </c>
    </row>
    <row r="275" spans="1:65" s="14" customFormat="1" ht="11.25">
      <c r="B275" s="218"/>
      <c r="C275" s="219"/>
      <c r="D275" s="191" t="s">
        <v>132</v>
      </c>
      <c r="E275" s="220" t="s">
        <v>1</v>
      </c>
      <c r="F275" s="221" t="s">
        <v>276</v>
      </c>
      <c r="G275" s="219"/>
      <c r="H275" s="220" t="s">
        <v>1</v>
      </c>
      <c r="I275" s="222"/>
      <c r="J275" s="219"/>
      <c r="K275" s="219"/>
      <c r="L275" s="223"/>
      <c r="M275" s="224"/>
      <c r="N275" s="225"/>
      <c r="O275" s="225"/>
      <c r="P275" s="225"/>
      <c r="Q275" s="225"/>
      <c r="R275" s="225"/>
      <c r="S275" s="225"/>
      <c r="T275" s="226"/>
      <c r="AT275" s="227" t="s">
        <v>132</v>
      </c>
      <c r="AU275" s="227" t="s">
        <v>83</v>
      </c>
      <c r="AV275" s="14" t="s">
        <v>83</v>
      </c>
      <c r="AW275" s="14" t="s">
        <v>31</v>
      </c>
      <c r="AX275" s="14" t="s">
        <v>75</v>
      </c>
      <c r="AY275" s="227" t="s">
        <v>123</v>
      </c>
    </row>
    <row r="276" spans="1:65" s="12" customFormat="1" ht="11.25">
      <c r="B276" s="196"/>
      <c r="C276" s="197"/>
      <c r="D276" s="191" t="s">
        <v>132</v>
      </c>
      <c r="E276" s="198" t="s">
        <v>1</v>
      </c>
      <c r="F276" s="199" t="s">
        <v>277</v>
      </c>
      <c r="G276" s="197"/>
      <c r="H276" s="200">
        <v>52</v>
      </c>
      <c r="I276" s="201"/>
      <c r="J276" s="197"/>
      <c r="K276" s="197"/>
      <c r="L276" s="202"/>
      <c r="M276" s="203"/>
      <c r="N276" s="204"/>
      <c r="O276" s="204"/>
      <c r="P276" s="204"/>
      <c r="Q276" s="204"/>
      <c r="R276" s="204"/>
      <c r="S276" s="204"/>
      <c r="T276" s="205"/>
      <c r="AT276" s="206" t="s">
        <v>132</v>
      </c>
      <c r="AU276" s="206" t="s">
        <v>83</v>
      </c>
      <c r="AV276" s="12" t="s">
        <v>85</v>
      </c>
      <c r="AW276" s="12" t="s">
        <v>31</v>
      </c>
      <c r="AX276" s="12" t="s">
        <v>75</v>
      </c>
      <c r="AY276" s="206" t="s">
        <v>123</v>
      </c>
    </row>
    <row r="277" spans="1:65" s="14" customFormat="1" ht="11.25">
      <c r="B277" s="218"/>
      <c r="C277" s="219"/>
      <c r="D277" s="191" t="s">
        <v>132</v>
      </c>
      <c r="E277" s="220" t="s">
        <v>1</v>
      </c>
      <c r="F277" s="221" t="s">
        <v>278</v>
      </c>
      <c r="G277" s="219"/>
      <c r="H277" s="220" t="s">
        <v>1</v>
      </c>
      <c r="I277" s="222"/>
      <c r="J277" s="219"/>
      <c r="K277" s="219"/>
      <c r="L277" s="223"/>
      <c r="M277" s="224"/>
      <c r="N277" s="225"/>
      <c r="O277" s="225"/>
      <c r="P277" s="225"/>
      <c r="Q277" s="225"/>
      <c r="R277" s="225"/>
      <c r="S277" s="225"/>
      <c r="T277" s="226"/>
      <c r="AT277" s="227" t="s">
        <v>132</v>
      </c>
      <c r="AU277" s="227" t="s">
        <v>83</v>
      </c>
      <c r="AV277" s="14" t="s">
        <v>83</v>
      </c>
      <c r="AW277" s="14" t="s">
        <v>31</v>
      </c>
      <c r="AX277" s="14" t="s">
        <v>75</v>
      </c>
      <c r="AY277" s="227" t="s">
        <v>123</v>
      </c>
    </row>
    <row r="278" spans="1:65" s="12" customFormat="1" ht="11.25">
      <c r="B278" s="196"/>
      <c r="C278" s="197"/>
      <c r="D278" s="191" t="s">
        <v>132</v>
      </c>
      <c r="E278" s="198" t="s">
        <v>1</v>
      </c>
      <c r="F278" s="199" t="s">
        <v>277</v>
      </c>
      <c r="G278" s="197"/>
      <c r="H278" s="200">
        <v>52</v>
      </c>
      <c r="I278" s="201"/>
      <c r="J278" s="197"/>
      <c r="K278" s="197"/>
      <c r="L278" s="202"/>
      <c r="M278" s="203"/>
      <c r="N278" s="204"/>
      <c r="O278" s="204"/>
      <c r="P278" s="204"/>
      <c r="Q278" s="204"/>
      <c r="R278" s="204"/>
      <c r="S278" s="204"/>
      <c r="T278" s="205"/>
      <c r="AT278" s="206" t="s">
        <v>132</v>
      </c>
      <c r="AU278" s="206" t="s">
        <v>83</v>
      </c>
      <c r="AV278" s="12" t="s">
        <v>85</v>
      </c>
      <c r="AW278" s="12" t="s">
        <v>31</v>
      </c>
      <c r="AX278" s="12" t="s">
        <v>75</v>
      </c>
      <c r="AY278" s="206" t="s">
        <v>123</v>
      </c>
    </row>
    <row r="279" spans="1:65" s="14" customFormat="1" ht="11.25">
      <c r="B279" s="218"/>
      <c r="C279" s="219"/>
      <c r="D279" s="191" t="s">
        <v>132</v>
      </c>
      <c r="E279" s="220" t="s">
        <v>1</v>
      </c>
      <c r="F279" s="221" t="s">
        <v>279</v>
      </c>
      <c r="G279" s="219"/>
      <c r="H279" s="220" t="s">
        <v>1</v>
      </c>
      <c r="I279" s="222"/>
      <c r="J279" s="219"/>
      <c r="K279" s="219"/>
      <c r="L279" s="223"/>
      <c r="M279" s="224"/>
      <c r="N279" s="225"/>
      <c r="O279" s="225"/>
      <c r="P279" s="225"/>
      <c r="Q279" s="225"/>
      <c r="R279" s="225"/>
      <c r="S279" s="225"/>
      <c r="T279" s="226"/>
      <c r="AT279" s="227" t="s">
        <v>132</v>
      </c>
      <c r="AU279" s="227" t="s">
        <v>83</v>
      </c>
      <c r="AV279" s="14" t="s">
        <v>83</v>
      </c>
      <c r="AW279" s="14" t="s">
        <v>31</v>
      </c>
      <c r="AX279" s="14" t="s">
        <v>75</v>
      </c>
      <c r="AY279" s="227" t="s">
        <v>123</v>
      </c>
    </row>
    <row r="280" spans="1:65" s="12" customFormat="1" ht="11.25">
      <c r="B280" s="196"/>
      <c r="C280" s="197"/>
      <c r="D280" s="191" t="s">
        <v>132</v>
      </c>
      <c r="E280" s="198" t="s">
        <v>1</v>
      </c>
      <c r="F280" s="199" t="s">
        <v>277</v>
      </c>
      <c r="G280" s="197"/>
      <c r="H280" s="200">
        <v>52</v>
      </c>
      <c r="I280" s="201"/>
      <c r="J280" s="197"/>
      <c r="K280" s="197"/>
      <c r="L280" s="202"/>
      <c r="M280" s="203"/>
      <c r="N280" s="204"/>
      <c r="O280" s="204"/>
      <c r="P280" s="204"/>
      <c r="Q280" s="204"/>
      <c r="R280" s="204"/>
      <c r="S280" s="204"/>
      <c r="T280" s="205"/>
      <c r="AT280" s="206" t="s">
        <v>132</v>
      </c>
      <c r="AU280" s="206" t="s">
        <v>83</v>
      </c>
      <c r="AV280" s="12" t="s">
        <v>85</v>
      </c>
      <c r="AW280" s="12" t="s">
        <v>31</v>
      </c>
      <c r="AX280" s="12" t="s">
        <v>75</v>
      </c>
      <c r="AY280" s="206" t="s">
        <v>123</v>
      </c>
    </row>
    <row r="281" spans="1:65" s="14" customFormat="1" ht="11.25">
      <c r="B281" s="218"/>
      <c r="C281" s="219"/>
      <c r="D281" s="191" t="s">
        <v>132</v>
      </c>
      <c r="E281" s="220" t="s">
        <v>1</v>
      </c>
      <c r="F281" s="221" t="s">
        <v>280</v>
      </c>
      <c r="G281" s="219"/>
      <c r="H281" s="220" t="s">
        <v>1</v>
      </c>
      <c r="I281" s="222"/>
      <c r="J281" s="219"/>
      <c r="K281" s="219"/>
      <c r="L281" s="223"/>
      <c r="M281" s="224"/>
      <c r="N281" s="225"/>
      <c r="O281" s="225"/>
      <c r="P281" s="225"/>
      <c r="Q281" s="225"/>
      <c r="R281" s="225"/>
      <c r="S281" s="225"/>
      <c r="T281" s="226"/>
      <c r="AT281" s="227" t="s">
        <v>132</v>
      </c>
      <c r="AU281" s="227" t="s">
        <v>83</v>
      </c>
      <c r="AV281" s="14" t="s">
        <v>83</v>
      </c>
      <c r="AW281" s="14" t="s">
        <v>31</v>
      </c>
      <c r="AX281" s="14" t="s">
        <v>75</v>
      </c>
      <c r="AY281" s="227" t="s">
        <v>123</v>
      </c>
    </row>
    <row r="282" spans="1:65" s="12" customFormat="1" ht="11.25">
      <c r="B282" s="196"/>
      <c r="C282" s="197"/>
      <c r="D282" s="191" t="s">
        <v>132</v>
      </c>
      <c r="E282" s="198" t="s">
        <v>1</v>
      </c>
      <c r="F282" s="199" t="s">
        <v>277</v>
      </c>
      <c r="G282" s="197"/>
      <c r="H282" s="200">
        <v>52</v>
      </c>
      <c r="I282" s="201"/>
      <c r="J282" s="197"/>
      <c r="K282" s="197"/>
      <c r="L282" s="202"/>
      <c r="M282" s="203"/>
      <c r="N282" s="204"/>
      <c r="O282" s="204"/>
      <c r="P282" s="204"/>
      <c r="Q282" s="204"/>
      <c r="R282" s="204"/>
      <c r="S282" s="204"/>
      <c r="T282" s="205"/>
      <c r="AT282" s="206" t="s">
        <v>132</v>
      </c>
      <c r="AU282" s="206" t="s">
        <v>83</v>
      </c>
      <c r="AV282" s="12" t="s">
        <v>85</v>
      </c>
      <c r="AW282" s="12" t="s">
        <v>31</v>
      </c>
      <c r="AX282" s="12" t="s">
        <v>75</v>
      </c>
      <c r="AY282" s="206" t="s">
        <v>123</v>
      </c>
    </row>
    <row r="283" spans="1:65" s="14" customFormat="1" ht="11.25">
      <c r="B283" s="218"/>
      <c r="C283" s="219"/>
      <c r="D283" s="191" t="s">
        <v>132</v>
      </c>
      <c r="E283" s="220" t="s">
        <v>1</v>
      </c>
      <c r="F283" s="221" t="s">
        <v>281</v>
      </c>
      <c r="G283" s="219"/>
      <c r="H283" s="220" t="s">
        <v>1</v>
      </c>
      <c r="I283" s="222"/>
      <c r="J283" s="219"/>
      <c r="K283" s="219"/>
      <c r="L283" s="223"/>
      <c r="M283" s="224"/>
      <c r="N283" s="225"/>
      <c r="O283" s="225"/>
      <c r="P283" s="225"/>
      <c r="Q283" s="225"/>
      <c r="R283" s="225"/>
      <c r="S283" s="225"/>
      <c r="T283" s="226"/>
      <c r="AT283" s="227" t="s">
        <v>132</v>
      </c>
      <c r="AU283" s="227" t="s">
        <v>83</v>
      </c>
      <c r="AV283" s="14" t="s">
        <v>83</v>
      </c>
      <c r="AW283" s="14" t="s">
        <v>31</v>
      </c>
      <c r="AX283" s="14" t="s">
        <v>75</v>
      </c>
      <c r="AY283" s="227" t="s">
        <v>123</v>
      </c>
    </row>
    <row r="284" spans="1:65" s="12" customFormat="1" ht="11.25">
      <c r="B284" s="196"/>
      <c r="C284" s="197"/>
      <c r="D284" s="191" t="s">
        <v>132</v>
      </c>
      <c r="E284" s="198" t="s">
        <v>1</v>
      </c>
      <c r="F284" s="199" t="s">
        <v>277</v>
      </c>
      <c r="G284" s="197"/>
      <c r="H284" s="200">
        <v>52</v>
      </c>
      <c r="I284" s="201"/>
      <c r="J284" s="197"/>
      <c r="K284" s="197"/>
      <c r="L284" s="202"/>
      <c r="M284" s="203"/>
      <c r="N284" s="204"/>
      <c r="O284" s="204"/>
      <c r="P284" s="204"/>
      <c r="Q284" s="204"/>
      <c r="R284" s="204"/>
      <c r="S284" s="204"/>
      <c r="T284" s="205"/>
      <c r="AT284" s="206" t="s">
        <v>132</v>
      </c>
      <c r="AU284" s="206" t="s">
        <v>83</v>
      </c>
      <c r="AV284" s="12" t="s">
        <v>85</v>
      </c>
      <c r="AW284" s="12" t="s">
        <v>31</v>
      </c>
      <c r="AX284" s="12" t="s">
        <v>75</v>
      </c>
      <c r="AY284" s="206" t="s">
        <v>123</v>
      </c>
    </row>
    <row r="285" spans="1:65" s="14" customFormat="1" ht="11.25">
      <c r="B285" s="218"/>
      <c r="C285" s="219"/>
      <c r="D285" s="191" t="s">
        <v>132</v>
      </c>
      <c r="E285" s="220" t="s">
        <v>1</v>
      </c>
      <c r="F285" s="221" t="s">
        <v>282</v>
      </c>
      <c r="G285" s="219"/>
      <c r="H285" s="220" t="s">
        <v>1</v>
      </c>
      <c r="I285" s="222"/>
      <c r="J285" s="219"/>
      <c r="K285" s="219"/>
      <c r="L285" s="223"/>
      <c r="M285" s="224"/>
      <c r="N285" s="225"/>
      <c r="O285" s="225"/>
      <c r="P285" s="225"/>
      <c r="Q285" s="225"/>
      <c r="R285" s="225"/>
      <c r="S285" s="225"/>
      <c r="T285" s="226"/>
      <c r="AT285" s="227" t="s">
        <v>132</v>
      </c>
      <c r="AU285" s="227" t="s">
        <v>83</v>
      </c>
      <c r="AV285" s="14" t="s">
        <v>83</v>
      </c>
      <c r="AW285" s="14" t="s">
        <v>31</v>
      </c>
      <c r="AX285" s="14" t="s">
        <v>75</v>
      </c>
      <c r="AY285" s="227" t="s">
        <v>123</v>
      </c>
    </row>
    <row r="286" spans="1:65" s="12" customFormat="1" ht="11.25">
      <c r="B286" s="196"/>
      <c r="C286" s="197"/>
      <c r="D286" s="191" t="s">
        <v>132</v>
      </c>
      <c r="E286" s="198" t="s">
        <v>1</v>
      </c>
      <c r="F286" s="199" t="s">
        <v>283</v>
      </c>
      <c r="G286" s="197"/>
      <c r="H286" s="200">
        <v>64</v>
      </c>
      <c r="I286" s="201"/>
      <c r="J286" s="197"/>
      <c r="K286" s="197"/>
      <c r="L286" s="202"/>
      <c r="M286" s="203"/>
      <c r="N286" s="204"/>
      <c r="O286" s="204"/>
      <c r="P286" s="204"/>
      <c r="Q286" s="204"/>
      <c r="R286" s="204"/>
      <c r="S286" s="204"/>
      <c r="T286" s="205"/>
      <c r="AT286" s="206" t="s">
        <v>132</v>
      </c>
      <c r="AU286" s="206" t="s">
        <v>83</v>
      </c>
      <c r="AV286" s="12" t="s">
        <v>85</v>
      </c>
      <c r="AW286" s="12" t="s">
        <v>31</v>
      </c>
      <c r="AX286" s="12" t="s">
        <v>75</v>
      </c>
      <c r="AY286" s="206" t="s">
        <v>123</v>
      </c>
    </row>
    <row r="287" spans="1:65" s="14" customFormat="1" ht="11.25">
      <c r="B287" s="218"/>
      <c r="C287" s="219"/>
      <c r="D287" s="191" t="s">
        <v>132</v>
      </c>
      <c r="E287" s="220" t="s">
        <v>1</v>
      </c>
      <c r="F287" s="221" t="s">
        <v>284</v>
      </c>
      <c r="G287" s="219"/>
      <c r="H287" s="220" t="s">
        <v>1</v>
      </c>
      <c r="I287" s="222"/>
      <c r="J287" s="219"/>
      <c r="K287" s="219"/>
      <c r="L287" s="223"/>
      <c r="M287" s="224"/>
      <c r="N287" s="225"/>
      <c r="O287" s="225"/>
      <c r="P287" s="225"/>
      <c r="Q287" s="225"/>
      <c r="R287" s="225"/>
      <c r="S287" s="225"/>
      <c r="T287" s="226"/>
      <c r="AT287" s="227" t="s">
        <v>132</v>
      </c>
      <c r="AU287" s="227" t="s">
        <v>83</v>
      </c>
      <c r="AV287" s="14" t="s">
        <v>83</v>
      </c>
      <c r="AW287" s="14" t="s">
        <v>31</v>
      </c>
      <c r="AX287" s="14" t="s">
        <v>75</v>
      </c>
      <c r="AY287" s="227" t="s">
        <v>123</v>
      </c>
    </row>
    <row r="288" spans="1:65" s="12" customFormat="1" ht="11.25">
      <c r="B288" s="196"/>
      <c r="C288" s="197"/>
      <c r="D288" s="191" t="s">
        <v>132</v>
      </c>
      <c r="E288" s="198" t="s">
        <v>1</v>
      </c>
      <c r="F288" s="199" t="s">
        <v>277</v>
      </c>
      <c r="G288" s="197"/>
      <c r="H288" s="200">
        <v>52</v>
      </c>
      <c r="I288" s="201"/>
      <c r="J288" s="197"/>
      <c r="K288" s="197"/>
      <c r="L288" s="202"/>
      <c r="M288" s="203"/>
      <c r="N288" s="204"/>
      <c r="O288" s="204"/>
      <c r="P288" s="204"/>
      <c r="Q288" s="204"/>
      <c r="R288" s="204"/>
      <c r="S288" s="204"/>
      <c r="T288" s="205"/>
      <c r="AT288" s="206" t="s">
        <v>132</v>
      </c>
      <c r="AU288" s="206" t="s">
        <v>83</v>
      </c>
      <c r="AV288" s="12" t="s">
        <v>85</v>
      </c>
      <c r="AW288" s="12" t="s">
        <v>31</v>
      </c>
      <c r="AX288" s="12" t="s">
        <v>75</v>
      </c>
      <c r="AY288" s="206" t="s">
        <v>123</v>
      </c>
    </row>
    <row r="289" spans="1:65" s="14" customFormat="1" ht="11.25">
      <c r="B289" s="218"/>
      <c r="C289" s="219"/>
      <c r="D289" s="191" t="s">
        <v>132</v>
      </c>
      <c r="E289" s="220" t="s">
        <v>1</v>
      </c>
      <c r="F289" s="221" t="s">
        <v>285</v>
      </c>
      <c r="G289" s="219"/>
      <c r="H289" s="220" t="s">
        <v>1</v>
      </c>
      <c r="I289" s="222"/>
      <c r="J289" s="219"/>
      <c r="K289" s="219"/>
      <c r="L289" s="223"/>
      <c r="M289" s="224"/>
      <c r="N289" s="225"/>
      <c r="O289" s="225"/>
      <c r="P289" s="225"/>
      <c r="Q289" s="225"/>
      <c r="R289" s="225"/>
      <c r="S289" s="225"/>
      <c r="T289" s="226"/>
      <c r="AT289" s="227" t="s">
        <v>132</v>
      </c>
      <c r="AU289" s="227" t="s">
        <v>83</v>
      </c>
      <c r="AV289" s="14" t="s">
        <v>83</v>
      </c>
      <c r="AW289" s="14" t="s">
        <v>31</v>
      </c>
      <c r="AX289" s="14" t="s">
        <v>75</v>
      </c>
      <c r="AY289" s="227" t="s">
        <v>123</v>
      </c>
    </row>
    <row r="290" spans="1:65" s="12" customFormat="1" ht="11.25">
      <c r="B290" s="196"/>
      <c r="C290" s="197"/>
      <c r="D290" s="191" t="s">
        <v>132</v>
      </c>
      <c r="E290" s="198" t="s">
        <v>1</v>
      </c>
      <c r="F290" s="199" t="s">
        <v>286</v>
      </c>
      <c r="G290" s="197"/>
      <c r="H290" s="200">
        <v>84</v>
      </c>
      <c r="I290" s="201"/>
      <c r="J290" s="197"/>
      <c r="K290" s="197"/>
      <c r="L290" s="202"/>
      <c r="M290" s="203"/>
      <c r="N290" s="204"/>
      <c r="O290" s="204"/>
      <c r="P290" s="204"/>
      <c r="Q290" s="204"/>
      <c r="R290" s="204"/>
      <c r="S290" s="204"/>
      <c r="T290" s="205"/>
      <c r="AT290" s="206" t="s">
        <v>132</v>
      </c>
      <c r="AU290" s="206" t="s">
        <v>83</v>
      </c>
      <c r="AV290" s="12" t="s">
        <v>85</v>
      </c>
      <c r="AW290" s="12" t="s">
        <v>31</v>
      </c>
      <c r="AX290" s="12" t="s">
        <v>75</v>
      </c>
      <c r="AY290" s="206" t="s">
        <v>123</v>
      </c>
    </row>
    <row r="291" spans="1:65" s="14" customFormat="1" ht="11.25">
      <c r="B291" s="218"/>
      <c r="C291" s="219"/>
      <c r="D291" s="191" t="s">
        <v>132</v>
      </c>
      <c r="E291" s="220" t="s">
        <v>1</v>
      </c>
      <c r="F291" s="221" t="s">
        <v>287</v>
      </c>
      <c r="G291" s="219"/>
      <c r="H291" s="220" t="s">
        <v>1</v>
      </c>
      <c r="I291" s="222"/>
      <c r="J291" s="219"/>
      <c r="K291" s="219"/>
      <c r="L291" s="223"/>
      <c r="M291" s="224"/>
      <c r="N291" s="225"/>
      <c r="O291" s="225"/>
      <c r="P291" s="225"/>
      <c r="Q291" s="225"/>
      <c r="R291" s="225"/>
      <c r="S291" s="225"/>
      <c r="T291" s="226"/>
      <c r="AT291" s="227" t="s">
        <v>132</v>
      </c>
      <c r="AU291" s="227" t="s">
        <v>83</v>
      </c>
      <c r="AV291" s="14" t="s">
        <v>83</v>
      </c>
      <c r="AW291" s="14" t="s">
        <v>31</v>
      </c>
      <c r="AX291" s="14" t="s">
        <v>75</v>
      </c>
      <c r="AY291" s="227" t="s">
        <v>123</v>
      </c>
    </row>
    <row r="292" spans="1:65" s="12" customFormat="1" ht="11.25">
      <c r="B292" s="196"/>
      <c r="C292" s="197"/>
      <c r="D292" s="191" t="s">
        <v>132</v>
      </c>
      <c r="E292" s="198" t="s">
        <v>1</v>
      </c>
      <c r="F292" s="199" t="s">
        <v>277</v>
      </c>
      <c r="G292" s="197"/>
      <c r="H292" s="200">
        <v>52</v>
      </c>
      <c r="I292" s="201"/>
      <c r="J292" s="197"/>
      <c r="K292" s="197"/>
      <c r="L292" s="202"/>
      <c r="M292" s="203"/>
      <c r="N292" s="204"/>
      <c r="O292" s="204"/>
      <c r="P292" s="204"/>
      <c r="Q292" s="204"/>
      <c r="R292" s="204"/>
      <c r="S292" s="204"/>
      <c r="T292" s="205"/>
      <c r="AT292" s="206" t="s">
        <v>132</v>
      </c>
      <c r="AU292" s="206" t="s">
        <v>83</v>
      </c>
      <c r="AV292" s="12" t="s">
        <v>85</v>
      </c>
      <c r="AW292" s="12" t="s">
        <v>31</v>
      </c>
      <c r="AX292" s="12" t="s">
        <v>75</v>
      </c>
      <c r="AY292" s="206" t="s">
        <v>123</v>
      </c>
    </row>
    <row r="293" spans="1:65" s="13" customFormat="1" ht="11.25">
      <c r="B293" s="207"/>
      <c r="C293" s="208"/>
      <c r="D293" s="191" t="s">
        <v>132</v>
      </c>
      <c r="E293" s="209" t="s">
        <v>1</v>
      </c>
      <c r="F293" s="210" t="s">
        <v>134</v>
      </c>
      <c r="G293" s="208"/>
      <c r="H293" s="211">
        <v>512</v>
      </c>
      <c r="I293" s="212"/>
      <c r="J293" s="208"/>
      <c r="K293" s="208"/>
      <c r="L293" s="213"/>
      <c r="M293" s="214"/>
      <c r="N293" s="215"/>
      <c r="O293" s="215"/>
      <c r="P293" s="215"/>
      <c r="Q293" s="215"/>
      <c r="R293" s="215"/>
      <c r="S293" s="215"/>
      <c r="T293" s="216"/>
      <c r="AT293" s="217" t="s">
        <v>132</v>
      </c>
      <c r="AU293" s="217" t="s">
        <v>83</v>
      </c>
      <c r="AV293" s="13" t="s">
        <v>135</v>
      </c>
      <c r="AW293" s="13" t="s">
        <v>31</v>
      </c>
      <c r="AX293" s="13" t="s">
        <v>83</v>
      </c>
      <c r="AY293" s="217" t="s">
        <v>123</v>
      </c>
    </row>
    <row r="294" spans="1:65" s="2" customFormat="1" ht="24">
      <c r="A294" s="33"/>
      <c r="B294" s="34"/>
      <c r="C294" s="177" t="s">
        <v>288</v>
      </c>
      <c r="D294" s="177" t="s">
        <v>124</v>
      </c>
      <c r="E294" s="178" t="s">
        <v>289</v>
      </c>
      <c r="F294" s="179" t="s">
        <v>290</v>
      </c>
      <c r="G294" s="180" t="s">
        <v>127</v>
      </c>
      <c r="H294" s="181">
        <v>105372</v>
      </c>
      <c r="I294" s="182"/>
      <c r="J294" s="183">
        <f>ROUND(I294*H294,2)</f>
        <v>0</v>
      </c>
      <c r="K294" s="179" t="s">
        <v>128</v>
      </c>
      <c r="L294" s="184"/>
      <c r="M294" s="185" t="s">
        <v>1</v>
      </c>
      <c r="N294" s="186" t="s">
        <v>40</v>
      </c>
      <c r="O294" s="70"/>
      <c r="P294" s="187">
        <f>O294*H294</f>
        <v>0</v>
      </c>
      <c r="Q294" s="187">
        <v>1.23E-3</v>
      </c>
      <c r="R294" s="187">
        <f>Q294*H294</f>
        <v>129.60756000000001</v>
      </c>
      <c r="S294" s="187">
        <v>0</v>
      </c>
      <c r="T294" s="188">
        <f>S294*H294</f>
        <v>0</v>
      </c>
      <c r="U294" s="33"/>
      <c r="V294" s="33"/>
      <c r="W294" s="33"/>
      <c r="X294" s="33"/>
      <c r="Y294" s="33"/>
      <c r="Z294" s="33"/>
      <c r="AA294" s="33"/>
      <c r="AB294" s="33"/>
      <c r="AC294" s="33"/>
      <c r="AD294" s="33"/>
      <c r="AE294" s="33"/>
      <c r="AR294" s="189" t="s">
        <v>161</v>
      </c>
      <c r="AT294" s="189" t="s">
        <v>124</v>
      </c>
      <c r="AU294" s="189" t="s">
        <v>83</v>
      </c>
      <c r="AY294" s="16" t="s">
        <v>123</v>
      </c>
      <c r="BE294" s="190">
        <f>IF(N294="základní",J294,0)</f>
        <v>0</v>
      </c>
      <c r="BF294" s="190">
        <f>IF(N294="snížená",J294,0)</f>
        <v>0</v>
      </c>
      <c r="BG294" s="190">
        <f>IF(N294="zákl. přenesená",J294,0)</f>
        <v>0</v>
      </c>
      <c r="BH294" s="190">
        <f>IF(N294="sníž. přenesená",J294,0)</f>
        <v>0</v>
      </c>
      <c r="BI294" s="190">
        <f>IF(N294="nulová",J294,0)</f>
        <v>0</v>
      </c>
      <c r="BJ294" s="16" t="s">
        <v>83</v>
      </c>
      <c r="BK294" s="190">
        <f>ROUND(I294*H294,2)</f>
        <v>0</v>
      </c>
      <c r="BL294" s="16" t="s">
        <v>135</v>
      </c>
      <c r="BM294" s="189" t="s">
        <v>291</v>
      </c>
    </row>
    <row r="295" spans="1:65" s="2" customFormat="1" ht="19.5">
      <c r="A295" s="33"/>
      <c r="B295" s="34"/>
      <c r="C295" s="35"/>
      <c r="D295" s="191" t="s">
        <v>131</v>
      </c>
      <c r="E295" s="35"/>
      <c r="F295" s="192" t="s">
        <v>290</v>
      </c>
      <c r="G295" s="35"/>
      <c r="H295" s="35"/>
      <c r="I295" s="193"/>
      <c r="J295" s="35"/>
      <c r="K295" s="35"/>
      <c r="L295" s="38"/>
      <c r="M295" s="194"/>
      <c r="N295" s="195"/>
      <c r="O295" s="70"/>
      <c r="P295" s="70"/>
      <c r="Q295" s="70"/>
      <c r="R295" s="70"/>
      <c r="S295" s="70"/>
      <c r="T295" s="71"/>
      <c r="U295" s="33"/>
      <c r="V295" s="33"/>
      <c r="W295" s="33"/>
      <c r="X295" s="33"/>
      <c r="Y295" s="33"/>
      <c r="Z295" s="33"/>
      <c r="AA295" s="33"/>
      <c r="AB295" s="33"/>
      <c r="AC295" s="33"/>
      <c r="AD295" s="33"/>
      <c r="AE295" s="33"/>
      <c r="AT295" s="16" t="s">
        <v>131</v>
      </c>
      <c r="AU295" s="16" t="s">
        <v>83</v>
      </c>
    </row>
    <row r="296" spans="1:65" s="12" customFormat="1" ht="11.25">
      <c r="B296" s="196"/>
      <c r="C296" s="197"/>
      <c r="D296" s="191" t="s">
        <v>132</v>
      </c>
      <c r="E296" s="198" t="s">
        <v>1</v>
      </c>
      <c r="F296" s="199" t="s">
        <v>292</v>
      </c>
      <c r="G296" s="197"/>
      <c r="H296" s="200">
        <v>28674.560000000001</v>
      </c>
      <c r="I296" s="201"/>
      <c r="J296" s="197"/>
      <c r="K296" s="197"/>
      <c r="L296" s="202"/>
      <c r="M296" s="203"/>
      <c r="N296" s="204"/>
      <c r="O296" s="204"/>
      <c r="P296" s="204"/>
      <c r="Q296" s="204"/>
      <c r="R296" s="204"/>
      <c r="S296" s="204"/>
      <c r="T296" s="205"/>
      <c r="AT296" s="206" t="s">
        <v>132</v>
      </c>
      <c r="AU296" s="206" t="s">
        <v>83</v>
      </c>
      <c r="AV296" s="12" t="s">
        <v>85</v>
      </c>
      <c r="AW296" s="12" t="s">
        <v>31</v>
      </c>
      <c r="AX296" s="12" t="s">
        <v>75</v>
      </c>
      <c r="AY296" s="206" t="s">
        <v>123</v>
      </c>
    </row>
    <row r="297" spans="1:65" s="12" customFormat="1" ht="11.25">
      <c r="B297" s="196"/>
      <c r="C297" s="197"/>
      <c r="D297" s="191" t="s">
        <v>132</v>
      </c>
      <c r="E297" s="198" t="s">
        <v>1</v>
      </c>
      <c r="F297" s="199" t="s">
        <v>166</v>
      </c>
      <c r="G297" s="197"/>
      <c r="H297" s="200">
        <v>1.44</v>
      </c>
      <c r="I297" s="201"/>
      <c r="J297" s="197"/>
      <c r="K297" s="197"/>
      <c r="L297" s="202"/>
      <c r="M297" s="203"/>
      <c r="N297" s="204"/>
      <c r="O297" s="204"/>
      <c r="P297" s="204"/>
      <c r="Q297" s="204"/>
      <c r="R297" s="204"/>
      <c r="S297" s="204"/>
      <c r="T297" s="205"/>
      <c r="AT297" s="206" t="s">
        <v>132</v>
      </c>
      <c r="AU297" s="206" t="s">
        <v>83</v>
      </c>
      <c r="AV297" s="12" t="s">
        <v>85</v>
      </c>
      <c r="AW297" s="12" t="s">
        <v>31</v>
      </c>
      <c r="AX297" s="12" t="s">
        <v>75</v>
      </c>
      <c r="AY297" s="206" t="s">
        <v>123</v>
      </c>
    </row>
    <row r="298" spans="1:65" s="12" customFormat="1" ht="11.25">
      <c r="B298" s="196"/>
      <c r="C298" s="197"/>
      <c r="D298" s="191" t="s">
        <v>132</v>
      </c>
      <c r="E298" s="198" t="s">
        <v>1</v>
      </c>
      <c r="F298" s="199" t="s">
        <v>293</v>
      </c>
      <c r="G298" s="197"/>
      <c r="H298" s="200">
        <v>8589.1200000000008</v>
      </c>
      <c r="I298" s="201"/>
      <c r="J298" s="197"/>
      <c r="K298" s="197"/>
      <c r="L298" s="202"/>
      <c r="M298" s="203"/>
      <c r="N298" s="204"/>
      <c r="O298" s="204"/>
      <c r="P298" s="204"/>
      <c r="Q298" s="204"/>
      <c r="R298" s="204"/>
      <c r="S298" s="204"/>
      <c r="T298" s="205"/>
      <c r="AT298" s="206" t="s">
        <v>132</v>
      </c>
      <c r="AU298" s="206" t="s">
        <v>83</v>
      </c>
      <c r="AV298" s="12" t="s">
        <v>85</v>
      </c>
      <c r="AW298" s="12" t="s">
        <v>31</v>
      </c>
      <c r="AX298" s="12" t="s">
        <v>75</v>
      </c>
      <c r="AY298" s="206" t="s">
        <v>123</v>
      </c>
    </row>
    <row r="299" spans="1:65" s="12" customFormat="1" ht="11.25">
      <c r="B299" s="196"/>
      <c r="C299" s="197"/>
      <c r="D299" s="191" t="s">
        <v>132</v>
      </c>
      <c r="E299" s="198" t="s">
        <v>1</v>
      </c>
      <c r="F299" s="199" t="s">
        <v>294</v>
      </c>
      <c r="G299" s="197"/>
      <c r="H299" s="200">
        <v>2.88</v>
      </c>
      <c r="I299" s="201"/>
      <c r="J299" s="197"/>
      <c r="K299" s="197"/>
      <c r="L299" s="202"/>
      <c r="M299" s="203"/>
      <c r="N299" s="204"/>
      <c r="O299" s="204"/>
      <c r="P299" s="204"/>
      <c r="Q299" s="204"/>
      <c r="R299" s="204"/>
      <c r="S299" s="204"/>
      <c r="T299" s="205"/>
      <c r="AT299" s="206" t="s">
        <v>132</v>
      </c>
      <c r="AU299" s="206" t="s">
        <v>83</v>
      </c>
      <c r="AV299" s="12" t="s">
        <v>85</v>
      </c>
      <c r="AW299" s="12" t="s">
        <v>31</v>
      </c>
      <c r="AX299" s="12" t="s">
        <v>75</v>
      </c>
      <c r="AY299" s="206" t="s">
        <v>123</v>
      </c>
    </row>
    <row r="300" spans="1:65" s="12" customFormat="1" ht="11.25">
      <c r="B300" s="196"/>
      <c r="C300" s="197"/>
      <c r="D300" s="191" t="s">
        <v>132</v>
      </c>
      <c r="E300" s="198" t="s">
        <v>1</v>
      </c>
      <c r="F300" s="199" t="s">
        <v>295</v>
      </c>
      <c r="G300" s="197"/>
      <c r="H300" s="200">
        <v>25870.400000000001</v>
      </c>
      <c r="I300" s="201"/>
      <c r="J300" s="197"/>
      <c r="K300" s="197"/>
      <c r="L300" s="202"/>
      <c r="M300" s="203"/>
      <c r="N300" s="204"/>
      <c r="O300" s="204"/>
      <c r="P300" s="204"/>
      <c r="Q300" s="204"/>
      <c r="R300" s="204"/>
      <c r="S300" s="204"/>
      <c r="T300" s="205"/>
      <c r="AT300" s="206" t="s">
        <v>132</v>
      </c>
      <c r="AU300" s="206" t="s">
        <v>83</v>
      </c>
      <c r="AV300" s="12" t="s">
        <v>85</v>
      </c>
      <c r="AW300" s="12" t="s">
        <v>31</v>
      </c>
      <c r="AX300" s="12" t="s">
        <v>75</v>
      </c>
      <c r="AY300" s="206" t="s">
        <v>123</v>
      </c>
    </row>
    <row r="301" spans="1:65" s="12" customFormat="1" ht="11.25">
      <c r="B301" s="196"/>
      <c r="C301" s="197"/>
      <c r="D301" s="191" t="s">
        <v>132</v>
      </c>
      <c r="E301" s="198" t="s">
        <v>1</v>
      </c>
      <c r="F301" s="199" t="s">
        <v>296</v>
      </c>
      <c r="G301" s="197"/>
      <c r="H301" s="200">
        <v>1.6</v>
      </c>
      <c r="I301" s="201"/>
      <c r="J301" s="197"/>
      <c r="K301" s="197"/>
      <c r="L301" s="202"/>
      <c r="M301" s="203"/>
      <c r="N301" s="204"/>
      <c r="O301" s="204"/>
      <c r="P301" s="204"/>
      <c r="Q301" s="204"/>
      <c r="R301" s="204"/>
      <c r="S301" s="204"/>
      <c r="T301" s="205"/>
      <c r="AT301" s="206" t="s">
        <v>132</v>
      </c>
      <c r="AU301" s="206" t="s">
        <v>83</v>
      </c>
      <c r="AV301" s="12" t="s">
        <v>85</v>
      </c>
      <c r="AW301" s="12" t="s">
        <v>31</v>
      </c>
      <c r="AX301" s="12" t="s">
        <v>75</v>
      </c>
      <c r="AY301" s="206" t="s">
        <v>123</v>
      </c>
    </row>
    <row r="302" spans="1:65" s="12" customFormat="1" ht="11.25">
      <c r="B302" s="196"/>
      <c r="C302" s="197"/>
      <c r="D302" s="191" t="s">
        <v>132</v>
      </c>
      <c r="E302" s="198" t="s">
        <v>1</v>
      </c>
      <c r="F302" s="199" t="s">
        <v>297</v>
      </c>
      <c r="G302" s="197"/>
      <c r="H302" s="200">
        <v>20976</v>
      </c>
      <c r="I302" s="201"/>
      <c r="J302" s="197"/>
      <c r="K302" s="197"/>
      <c r="L302" s="202"/>
      <c r="M302" s="203"/>
      <c r="N302" s="204"/>
      <c r="O302" s="204"/>
      <c r="P302" s="204"/>
      <c r="Q302" s="204"/>
      <c r="R302" s="204"/>
      <c r="S302" s="204"/>
      <c r="T302" s="205"/>
      <c r="AT302" s="206" t="s">
        <v>132</v>
      </c>
      <c r="AU302" s="206" t="s">
        <v>83</v>
      </c>
      <c r="AV302" s="12" t="s">
        <v>85</v>
      </c>
      <c r="AW302" s="12" t="s">
        <v>31</v>
      </c>
      <c r="AX302" s="12" t="s">
        <v>75</v>
      </c>
      <c r="AY302" s="206" t="s">
        <v>123</v>
      </c>
    </row>
    <row r="303" spans="1:65" s="12" customFormat="1" ht="11.25">
      <c r="B303" s="196"/>
      <c r="C303" s="197"/>
      <c r="D303" s="191" t="s">
        <v>132</v>
      </c>
      <c r="E303" s="198" t="s">
        <v>1</v>
      </c>
      <c r="F303" s="199" t="s">
        <v>298</v>
      </c>
      <c r="G303" s="197"/>
      <c r="H303" s="200">
        <v>22107.200000000001</v>
      </c>
      <c r="I303" s="201"/>
      <c r="J303" s="197"/>
      <c r="K303" s="197"/>
      <c r="L303" s="202"/>
      <c r="M303" s="203"/>
      <c r="N303" s="204"/>
      <c r="O303" s="204"/>
      <c r="P303" s="204"/>
      <c r="Q303" s="204"/>
      <c r="R303" s="204"/>
      <c r="S303" s="204"/>
      <c r="T303" s="205"/>
      <c r="AT303" s="206" t="s">
        <v>132</v>
      </c>
      <c r="AU303" s="206" t="s">
        <v>83</v>
      </c>
      <c r="AV303" s="12" t="s">
        <v>85</v>
      </c>
      <c r="AW303" s="12" t="s">
        <v>31</v>
      </c>
      <c r="AX303" s="12" t="s">
        <v>75</v>
      </c>
      <c r="AY303" s="206" t="s">
        <v>123</v>
      </c>
    </row>
    <row r="304" spans="1:65" s="12" customFormat="1" ht="11.25">
      <c r="B304" s="196"/>
      <c r="C304" s="197"/>
      <c r="D304" s="191" t="s">
        <v>132</v>
      </c>
      <c r="E304" s="198" t="s">
        <v>1</v>
      </c>
      <c r="F304" s="199" t="s">
        <v>168</v>
      </c>
      <c r="G304" s="197"/>
      <c r="H304" s="200">
        <v>0.8</v>
      </c>
      <c r="I304" s="201"/>
      <c r="J304" s="197"/>
      <c r="K304" s="197"/>
      <c r="L304" s="202"/>
      <c r="M304" s="203"/>
      <c r="N304" s="204"/>
      <c r="O304" s="204"/>
      <c r="P304" s="204"/>
      <c r="Q304" s="204"/>
      <c r="R304" s="204"/>
      <c r="S304" s="204"/>
      <c r="T304" s="205"/>
      <c r="AT304" s="206" t="s">
        <v>132</v>
      </c>
      <c r="AU304" s="206" t="s">
        <v>83</v>
      </c>
      <c r="AV304" s="12" t="s">
        <v>85</v>
      </c>
      <c r="AW304" s="12" t="s">
        <v>31</v>
      </c>
      <c r="AX304" s="12" t="s">
        <v>75</v>
      </c>
      <c r="AY304" s="206" t="s">
        <v>123</v>
      </c>
    </row>
    <row r="305" spans="1:65" s="14" customFormat="1" ht="11.25">
      <c r="B305" s="218"/>
      <c r="C305" s="219"/>
      <c r="D305" s="191" t="s">
        <v>132</v>
      </c>
      <c r="E305" s="220" t="s">
        <v>1</v>
      </c>
      <c r="F305" s="221" t="s">
        <v>172</v>
      </c>
      <c r="G305" s="219"/>
      <c r="H305" s="220" t="s">
        <v>1</v>
      </c>
      <c r="I305" s="222"/>
      <c r="J305" s="219"/>
      <c r="K305" s="219"/>
      <c r="L305" s="223"/>
      <c r="M305" s="224"/>
      <c r="N305" s="225"/>
      <c r="O305" s="225"/>
      <c r="P305" s="225"/>
      <c r="Q305" s="225"/>
      <c r="R305" s="225"/>
      <c r="S305" s="225"/>
      <c r="T305" s="226"/>
      <c r="AT305" s="227" t="s">
        <v>132</v>
      </c>
      <c r="AU305" s="227" t="s">
        <v>83</v>
      </c>
      <c r="AV305" s="14" t="s">
        <v>83</v>
      </c>
      <c r="AW305" s="14" t="s">
        <v>31</v>
      </c>
      <c r="AX305" s="14" t="s">
        <v>75</v>
      </c>
      <c r="AY305" s="227" t="s">
        <v>123</v>
      </c>
    </row>
    <row r="306" spans="1:65" s="12" customFormat="1" ht="11.25">
      <c r="B306" s="196"/>
      <c r="C306" s="197"/>
      <c r="D306" s="191" t="s">
        <v>132</v>
      </c>
      <c r="E306" s="198" t="s">
        <v>1</v>
      </c>
      <c r="F306" s="199" t="s">
        <v>299</v>
      </c>
      <c r="G306" s="197"/>
      <c r="H306" s="200">
        <v>-852</v>
      </c>
      <c r="I306" s="201"/>
      <c r="J306" s="197"/>
      <c r="K306" s="197"/>
      <c r="L306" s="202"/>
      <c r="M306" s="203"/>
      <c r="N306" s="204"/>
      <c r="O306" s="204"/>
      <c r="P306" s="204"/>
      <c r="Q306" s="204"/>
      <c r="R306" s="204"/>
      <c r="S306" s="204"/>
      <c r="T306" s="205"/>
      <c r="AT306" s="206" t="s">
        <v>132</v>
      </c>
      <c r="AU306" s="206" t="s">
        <v>83</v>
      </c>
      <c r="AV306" s="12" t="s">
        <v>85</v>
      </c>
      <c r="AW306" s="12" t="s">
        <v>31</v>
      </c>
      <c r="AX306" s="12" t="s">
        <v>75</v>
      </c>
      <c r="AY306" s="206" t="s">
        <v>123</v>
      </c>
    </row>
    <row r="307" spans="1:65" s="13" customFormat="1" ht="11.25">
      <c r="B307" s="207"/>
      <c r="C307" s="208"/>
      <c r="D307" s="191" t="s">
        <v>132</v>
      </c>
      <c r="E307" s="209" t="s">
        <v>1</v>
      </c>
      <c r="F307" s="210" t="s">
        <v>134</v>
      </c>
      <c r="G307" s="208"/>
      <c r="H307" s="211">
        <v>105372</v>
      </c>
      <c r="I307" s="212"/>
      <c r="J307" s="208"/>
      <c r="K307" s="208"/>
      <c r="L307" s="213"/>
      <c r="M307" s="214"/>
      <c r="N307" s="215"/>
      <c r="O307" s="215"/>
      <c r="P307" s="215"/>
      <c r="Q307" s="215"/>
      <c r="R307" s="215"/>
      <c r="S307" s="215"/>
      <c r="T307" s="216"/>
      <c r="AT307" s="217" t="s">
        <v>132</v>
      </c>
      <c r="AU307" s="217" t="s">
        <v>83</v>
      </c>
      <c r="AV307" s="13" t="s">
        <v>135</v>
      </c>
      <c r="AW307" s="13" t="s">
        <v>31</v>
      </c>
      <c r="AX307" s="13" t="s">
        <v>83</v>
      </c>
      <c r="AY307" s="217" t="s">
        <v>123</v>
      </c>
    </row>
    <row r="308" spans="1:65" s="2" customFormat="1" ht="16.5" customHeight="1">
      <c r="A308" s="33"/>
      <c r="B308" s="34"/>
      <c r="C308" s="177" t="s">
        <v>300</v>
      </c>
      <c r="D308" s="177" t="s">
        <v>124</v>
      </c>
      <c r="E308" s="178" t="s">
        <v>301</v>
      </c>
      <c r="F308" s="179" t="s">
        <v>302</v>
      </c>
      <c r="G308" s="180" t="s">
        <v>127</v>
      </c>
      <c r="H308" s="181">
        <v>10</v>
      </c>
      <c r="I308" s="182"/>
      <c r="J308" s="183">
        <f>ROUND(I308*H308,2)</f>
        <v>0</v>
      </c>
      <c r="K308" s="179" t="s">
        <v>128</v>
      </c>
      <c r="L308" s="184"/>
      <c r="M308" s="185" t="s">
        <v>1</v>
      </c>
      <c r="N308" s="186" t="s">
        <v>40</v>
      </c>
      <c r="O308" s="70"/>
      <c r="P308" s="187">
        <f>O308*H308</f>
        <v>0</v>
      </c>
      <c r="Q308" s="187">
        <v>1.5549999999999999</v>
      </c>
      <c r="R308" s="187">
        <f>Q308*H308</f>
        <v>15.549999999999999</v>
      </c>
      <c r="S308" s="187">
        <v>0</v>
      </c>
      <c r="T308" s="188">
        <f>S308*H308</f>
        <v>0</v>
      </c>
      <c r="U308" s="33"/>
      <c r="V308" s="33"/>
      <c r="W308" s="33"/>
      <c r="X308" s="33"/>
      <c r="Y308" s="33"/>
      <c r="Z308" s="33"/>
      <c r="AA308" s="33"/>
      <c r="AB308" s="33"/>
      <c r="AC308" s="33"/>
      <c r="AD308" s="33"/>
      <c r="AE308" s="33"/>
      <c r="AR308" s="189" t="s">
        <v>161</v>
      </c>
      <c r="AT308" s="189" t="s">
        <v>124</v>
      </c>
      <c r="AU308" s="189" t="s">
        <v>83</v>
      </c>
      <c r="AY308" s="16" t="s">
        <v>123</v>
      </c>
      <c r="BE308" s="190">
        <f>IF(N308="základní",J308,0)</f>
        <v>0</v>
      </c>
      <c r="BF308" s="190">
        <f>IF(N308="snížená",J308,0)</f>
        <v>0</v>
      </c>
      <c r="BG308" s="190">
        <f>IF(N308="zákl. přenesená",J308,0)</f>
        <v>0</v>
      </c>
      <c r="BH308" s="190">
        <f>IF(N308="sníž. přenesená",J308,0)</f>
        <v>0</v>
      </c>
      <c r="BI308" s="190">
        <f>IF(N308="nulová",J308,0)</f>
        <v>0</v>
      </c>
      <c r="BJ308" s="16" t="s">
        <v>83</v>
      </c>
      <c r="BK308" s="190">
        <f>ROUND(I308*H308,2)</f>
        <v>0</v>
      </c>
      <c r="BL308" s="16" t="s">
        <v>135</v>
      </c>
      <c r="BM308" s="189" t="s">
        <v>303</v>
      </c>
    </row>
    <row r="309" spans="1:65" s="2" customFormat="1" ht="11.25">
      <c r="A309" s="33"/>
      <c r="B309" s="34"/>
      <c r="C309" s="35"/>
      <c r="D309" s="191" t="s">
        <v>131</v>
      </c>
      <c r="E309" s="35"/>
      <c r="F309" s="192" t="s">
        <v>302</v>
      </c>
      <c r="G309" s="35"/>
      <c r="H309" s="35"/>
      <c r="I309" s="193"/>
      <c r="J309" s="35"/>
      <c r="K309" s="35"/>
      <c r="L309" s="38"/>
      <c r="M309" s="194"/>
      <c r="N309" s="195"/>
      <c r="O309" s="70"/>
      <c r="P309" s="70"/>
      <c r="Q309" s="70"/>
      <c r="R309" s="70"/>
      <c r="S309" s="70"/>
      <c r="T309" s="71"/>
      <c r="U309" s="33"/>
      <c r="V309" s="33"/>
      <c r="W309" s="33"/>
      <c r="X309" s="33"/>
      <c r="Y309" s="33"/>
      <c r="Z309" s="33"/>
      <c r="AA309" s="33"/>
      <c r="AB309" s="33"/>
      <c r="AC309" s="33"/>
      <c r="AD309" s="33"/>
      <c r="AE309" s="33"/>
      <c r="AT309" s="16" t="s">
        <v>131</v>
      </c>
      <c r="AU309" s="16" t="s">
        <v>83</v>
      </c>
    </row>
    <row r="310" spans="1:65" s="14" customFormat="1" ht="11.25">
      <c r="B310" s="218"/>
      <c r="C310" s="219"/>
      <c r="D310" s="191" t="s">
        <v>132</v>
      </c>
      <c r="E310" s="220" t="s">
        <v>1</v>
      </c>
      <c r="F310" s="221" t="s">
        <v>304</v>
      </c>
      <c r="G310" s="219"/>
      <c r="H310" s="220" t="s">
        <v>1</v>
      </c>
      <c r="I310" s="222"/>
      <c r="J310" s="219"/>
      <c r="K310" s="219"/>
      <c r="L310" s="223"/>
      <c r="M310" s="224"/>
      <c r="N310" s="225"/>
      <c r="O310" s="225"/>
      <c r="P310" s="225"/>
      <c r="Q310" s="225"/>
      <c r="R310" s="225"/>
      <c r="S310" s="225"/>
      <c r="T310" s="226"/>
      <c r="AT310" s="227" t="s">
        <v>132</v>
      </c>
      <c r="AU310" s="227" t="s">
        <v>83</v>
      </c>
      <c r="AV310" s="14" t="s">
        <v>83</v>
      </c>
      <c r="AW310" s="14" t="s">
        <v>31</v>
      </c>
      <c r="AX310" s="14" t="s">
        <v>75</v>
      </c>
      <c r="AY310" s="227" t="s">
        <v>123</v>
      </c>
    </row>
    <row r="311" spans="1:65" s="14" customFormat="1" ht="11.25">
      <c r="B311" s="218"/>
      <c r="C311" s="219"/>
      <c r="D311" s="191" t="s">
        <v>132</v>
      </c>
      <c r="E311" s="220" t="s">
        <v>1</v>
      </c>
      <c r="F311" s="221" t="s">
        <v>276</v>
      </c>
      <c r="G311" s="219"/>
      <c r="H311" s="220" t="s">
        <v>1</v>
      </c>
      <c r="I311" s="222"/>
      <c r="J311" s="219"/>
      <c r="K311" s="219"/>
      <c r="L311" s="223"/>
      <c r="M311" s="224"/>
      <c r="N311" s="225"/>
      <c r="O311" s="225"/>
      <c r="P311" s="225"/>
      <c r="Q311" s="225"/>
      <c r="R311" s="225"/>
      <c r="S311" s="225"/>
      <c r="T311" s="226"/>
      <c r="AT311" s="227" t="s">
        <v>132</v>
      </c>
      <c r="AU311" s="227" t="s">
        <v>83</v>
      </c>
      <c r="AV311" s="14" t="s">
        <v>83</v>
      </c>
      <c r="AW311" s="14" t="s">
        <v>31</v>
      </c>
      <c r="AX311" s="14" t="s">
        <v>75</v>
      </c>
      <c r="AY311" s="227" t="s">
        <v>123</v>
      </c>
    </row>
    <row r="312" spans="1:65" s="12" customFormat="1" ht="11.25">
      <c r="B312" s="196"/>
      <c r="C312" s="197"/>
      <c r="D312" s="191" t="s">
        <v>132</v>
      </c>
      <c r="E312" s="198" t="s">
        <v>1</v>
      </c>
      <c r="F312" s="199" t="s">
        <v>85</v>
      </c>
      <c r="G312" s="197"/>
      <c r="H312" s="200">
        <v>2</v>
      </c>
      <c r="I312" s="201"/>
      <c r="J312" s="197"/>
      <c r="K312" s="197"/>
      <c r="L312" s="202"/>
      <c r="M312" s="203"/>
      <c r="N312" s="204"/>
      <c r="O312" s="204"/>
      <c r="P312" s="204"/>
      <c r="Q312" s="204"/>
      <c r="R312" s="204"/>
      <c r="S312" s="204"/>
      <c r="T312" s="205"/>
      <c r="AT312" s="206" t="s">
        <v>132</v>
      </c>
      <c r="AU312" s="206" t="s">
        <v>83</v>
      </c>
      <c r="AV312" s="12" t="s">
        <v>85</v>
      </c>
      <c r="AW312" s="12" t="s">
        <v>31</v>
      </c>
      <c r="AX312" s="12" t="s">
        <v>75</v>
      </c>
      <c r="AY312" s="206" t="s">
        <v>123</v>
      </c>
    </row>
    <row r="313" spans="1:65" s="14" customFormat="1" ht="11.25">
      <c r="B313" s="218"/>
      <c r="C313" s="219"/>
      <c r="D313" s="191" t="s">
        <v>132</v>
      </c>
      <c r="E313" s="220" t="s">
        <v>1</v>
      </c>
      <c r="F313" s="221" t="s">
        <v>279</v>
      </c>
      <c r="G313" s="219"/>
      <c r="H313" s="220" t="s">
        <v>1</v>
      </c>
      <c r="I313" s="222"/>
      <c r="J313" s="219"/>
      <c r="K313" s="219"/>
      <c r="L313" s="223"/>
      <c r="M313" s="224"/>
      <c r="N313" s="225"/>
      <c r="O313" s="225"/>
      <c r="P313" s="225"/>
      <c r="Q313" s="225"/>
      <c r="R313" s="225"/>
      <c r="S313" s="225"/>
      <c r="T313" s="226"/>
      <c r="AT313" s="227" t="s">
        <v>132</v>
      </c>
      <c r="AU313" s="227" t="s">
        <v>83</v>
      </c>
      <c r="AV313" s="14" t="s">
        <v>83</v>
      </c>
      <c r="AW313" s="14" t="s">
        <v>31</v>
      </c>
      <c r="AX313" s="14" t="s">
        <v>75</v>
      </c>
      <c r="AY313" s="227" t="s">
        <v>123</v>
      </c>
    </row>
    <row r="314" spans="1:65" s="12" customFormat="1" ht="11.25">
      <c r="B314" s="196"/>
      <c r="C314" s="197"/>
      <c r="D314" s="191" t="s">
        <v>132</v>
      </c>
      <c r="E314" s="198" t="s">
        <v>1</v>
      </c>
      <c r="F314" s="199" t="s">
        <v>85</v>
      </c>
      <c r="G314" s="197"/>
      <c r="H314" s="200">
        <v>2</v>
      </c>
      <c r="I314" s="201"/>
      <c r="J314" s="197"/>
      <c r="K314" s="197"/>
      <c r="L314" s="202"/>
      <c r="M314" s="203"/>
      <c r="N314" s="204"/>
      <c r="O314" s="204"/>
      <c r="P314" s="204"/>
      <c r="Q314" s="204"/>
      <c r="R314" s="204"/>
      <c r="S314" s="204"/>
      <c r="T314" s="205"/>
      <c r="AT314" s="206" t="s">
        <v>132</v>
      </c>
      <c r="AU314" s="206" t="s">
        <v>83</v>
      </c>
      <c r="AV314" s="12" t="s">
        <v>85</v>
      </c>
      <c r="AW314" s="12" t="s">
        <v>31</v>
      </c>
      <c r="AX314" s="12" t="s">
        <v>75</v>
      </c>
      <c r="AY314" s="206" t="s">
        <v>123</v>
      </c>
    </row>
    <row r="315" spans="1:65" s="14" customFormat="1" ht="11.25">
      <c r="B315" s="218"/>
      <c r="C315" s="219"/>
      <c r="D315" s="191" t="s">
        <v>132</v>
      </c>
      <c r="E315" s="220" t="s">
        <v>1</v>
      </c>
      <c r="F315" s="221" t="s">
        <v>280</v>
      </c>
      <c r="G315" s="219"/>
      <c r="H315" s="220" t="s">
        <v>1</v>
      </c>
      <c r="I315" s="222"/>
      <c r="J315" s="219"/>
      <c r="K315" s="219"/>
      <c r="L315" s="223"/>
      <c r="M315" s="224"/>
      <c r="N315" s="225"/>
      <c r="O315" s="225"/>
      <c r="P315" s="225"/>
      <c r="Q315" s="225"/>
      <c r="R315" s="225"/>
      <c r="S315" s="225"/>
      <c r="T315" s="226"/>
      <c r="AT315" s="227" t="s">
        <v>132</v>
      </c>
      <c r="AU315" s="227" t="s">
        <v>83</v>
      </c>
      <c r="AV315" s="14" t="s">
        <v>83</v>
      </c>
      <c r="AW315" s="14" t="s">
        <v>31</v>
      </c>
      <c r="AX315" s="14" t="s">
        <v>75</v>
      </c>
      <c r="AY315" s="227" t="s">
        <v>123</v>
      </c>
    </row>
    <row r="316" spans="1:65" s="12" customFormat="1" ht="11.25">
      <c r="B316" s="196"/>
      <c r="C316" s="197"/>
      <c r="D316" s="191" t="s">
        <v>132</v>
      </c>
      <c r="E316" s="198" t="s">
        <v>1</v>
      </c>
      <c r="F316" s="199" t="s">
        <v>85</v>
      </c>
      <c r="G316" s="197"/>
      <c r="H316" s="200">
        <v>2</v>
      </c>
      <c r="I316" s="201"/>
      <c r="J316" s="197"/>
      <c r="K316" s="197"/>
      <c r="L316" s="202"/>
      <c r="M316" s="203"/>
      <c r="N316" s="204"/>
      <c r="O316" s="204"/>
      <c r="P316" s="204"/>
      <c r="Q316" s="204"/>
      <c r="R316" s="204"/>
      <c r="S316" s="204"/>
      <c r="T316" s="205"/>
      <c r="AT316" s="206" t="s">
        <v>132</v>
      </c>
      <c r="AU316" s="206" t="s">
        <v>83</v>
      </c>
      <c r="AV316" s="12" t="s">
        <v>85</v>
      </c>
      <c r="AW316" s="12" t="s">
        <v>31</v>
      </c>
      <c r="AX316" s="12" t="s">
        <v>75</v>
      </c>
      <c r="AY316" s="206" t="s">
        <v>123</v>
      </c>
    </row>
    <row r="317" spans="1:65" s="14" customFormat="1" ht="11.25">
      <c r="B317" s="218"/>
      <c r="C317" s="219"/>
      <c r="D317" s="191" t="s">
        <v>132</v>
      </c>
      <c r="E317" s="220" t="s">
        <v>1</v>
      </c>
      <c r="F317" s="221" t="s">
        <v>281</v>
      </c>
      <c r="G317" s="219"/>
      <c r="H317" s="220" t="s">
        <v>1</v>
      </c>
      <c r="I317" s="222"/>
      <c r="J317" s="219"/>
      <c r="K317" s="219"/>
      <c r="L317" s="223"/>
      <c r="M317" s="224"/>
      <c r="N317" s="225"/>
      <c r="O317" s="225"/>
      <c r="P317" s="225"/>
      <c r="Q317" s="225"/>
      <c r="R317" s="225"/>
      <c r="S317" s="225"/>
      <c r="T317" s="226"/>
      <c r="AT317" s="227" t="s">
        <v>132</v>
      </c>
      <c r="AU317" s="227" t="s">
        <v>83</v>
      </c>
      <c r="AV317" s="14" t="s">
        <v>83</v>
      </c>
      <c r="AW317" s="14" t="s">
        <v>31</v>
      </c>
      <c r="AX317" s="14" t="s">
        <v>75</v>
      </c>
      <c r="AY317" s="227" t="s">
        <v>123</v>
      </c>
    </row>
    <row r="318" spans="1:65" s="12" customFormat="1" ht="11.25">
      <c r="B318" s="196"/>
      <c r="C318" s="197"/>
      <c r="D318" s="191" t="s">
        <v>132</v>
      </c>
      <c r="E318" s="198" t="s">
        <v>1</v>
      </c>
      <c r="F318" s="199" t="s">
        <v>85</v>
      </c>
      <c r="G318" s="197"/>
      <c r="H318" s="200">
        <v>2</v>
      </c>
      <c r="I318" s="201"/>
      <c r="J318" s="197"/>
      <c r="K318" s="197"/>
      <c r="L318" s="202"/>
      <c r="M318" s="203"/>
      <c r="N318" s="204"/>
      <c r="O318" s="204"/>
      <c r="P318" s="204"/>
      <c r="Q318" s="204"/>
      <c r="R318" s="204"/>
      <c r="S318" s="204"/>
      <c r="T318" s="205"/>
      <c r="AT318" s="206" t="s">
        <v>132</v>
      </c>
      <c r="AU318" s="206" t="s">
        <v>83</v>
      </c>
      <c r="AV318" s="12" t="s">
        <v>85</v>
      </c>
      <c r="AW318" s="12" t="s">
        <v>31</v>
      </c>
      <c r="AX318" s="12" t="s">
        <v>75</v>
      </c>
      <c r="AY318" s="206" t="s">
        <v>123</v>
      </c>
    </row>
    <row r="319" spans="1:65" s="14" customFormat="1" ht="11.25">
      <c r="B319" s="218"/>
      <c r="C319" s="219"/>
      <c r="D319" s="191" t="s">
        <v>132</v>
      </c>
      <c r="E319" s="220" t="s">
        <v>1</v>
      </c>
      <c r="F319" s="221" t="s">
        <v>287</v>
      </c>
      <c r="G319" s="219"/>
      <c r="H319" s="220" t="s">
        <v>1</v>
      </c>
      <c r="I319" s="222"/>
      <c r="J319" s="219"/>
      <c r="K319" s="219"/>
      <c r="L319" s="223"/>
      <c r="M319" s="224"/>
      <c r="N319" s="225"/>
      <c r="O319" s="225"/>
      <c r="P319" s="225"/>
      <c r="Q319" s="225"/>
      <c r="R319" s="225"/>
      <c r="S319" s="225"/>
      <c r="T319" s="226"/>
      <c r="AT319" s="227" t="s">
        <v>132</v>
      </c>
      <c r="AU319" s="227" t="s">
        <v>83</v>
      </c>
      <c r="AV319" s="14" t="s">
        <v>83</v>
      </c>
      <c r="AW319" s="14" t="s">
        <v>31</v>
      </c>
      <c r="AX319" s="14" t="s">
        <v>75</v>
      </c>
      <c r="AY319" s="227" t="s">
        <v>123</v>
      </c>
    </row>
    <row r="320" spans="1:65" s="12" customFormat="1" ht="11.25">
      <c r="B320" s="196"/>
      <c r="C320" s="197"/>
      <c r="D320" s="191" t="s">
        <v>132</v>
      </c>
      <c r="E320" s="198" t="s">
        <v>1</v>
      </c>
      <c r="F320" s="199" t="s">
        <v>85</v>
      </c>
      <c r="G320" s="197"/>
      <c r="H320" s="200">
        <v>2</v>
      </c>
      <c r="I320" s="201"/>
      <c r="J320" s="197"/>
      <c r="K320" s="197"/>
      <c r="L320" s="202"/>
      <c r="M320" s="203"/>
      <c r="N320" s="204"/>
      <c r="O320" s="204"/>
      <c r="P320" s="204"/>
      <c r="Q320" s="204"/>
      <c r="R320" s="204"/>
      <c r="S320" s="204"/>
      <c r="T320" s="205"/>
      <c r="AT320" s="206" t="s">
        <v>132</v>
      </c>
      <c r="AU320" s="206" t="s">
        <v>83</v>
      </c>
      <c r="AV320" s="12" t="s">
        <v>85</v>
      </c>
      <c r="AW320" s="12" t="s">
        <v>31</v>
      </c>
      <c r="AX320" s="12" t="s">
        <v>75</v>
      </c>
      <c r="AY320" s="206" t="s">
        <v>123</v>
      </c>
    </row>
    <row r="321" spans="1:65" s="13" customFormat="1" ht="11.25">
      <c r="B321" s="207"/>
      <c r="C321" s="208"/>
      <c r="D321" s="191" t="s">
        <v>132</v>
      </c>
      <c r="E321" s="209" t="s">
        <v>1</v>
      </c>
      <c r="F321" s="210" t="s">
        <v>134</v>
      </c>
      <c r="G321" s="208"/>
      <c r="H321" s="211">
        <v>10</v>
      </c>
      <c r="I321" s="212"/>
      <c r="J321" s="208"/>
      <c r="K321" s="208"/>
      <c r="L321" s="213"/>
      <c r="M321" s="214"/>
      <c r="N321" s="215"/>
      <c r="O321" s="215"/>
      <c r="P321" s="215"/>
      <c r="Q321" s="215"/>
      <c r="R321" s="215"/>
      <c r="S321" s="215"/>
      <c r="T321" s="216"/>
      <c r="AT321" s="217" t="s">
        <v>132</v>
      </c>
      <c r="AU321" s="217" t="s">
        <v>83</v>
      </c>
      <c r="AV321" s="13" t="s">
        <v>135</v>
      </c>
      <c r="AW321" s="13" t="s">
        <v>31</v>
      </c>
      <c r="AX321" s="13" t="s">
        <v>83</v>
      </c>
      <c r="AY321" s="217" t="s">
        <v>123</v>
      </c>
    </row>
    <row r="322" spans="1:65" s="2" customFormat="1" ht="16.5" customHeight="1">
      <c r="A322" s="33"/>
      <c r="B322" s="34"/>
      <c r="C322" s="177" t="s">
        <v>305</v>
      </c>
      <c r="D322" s="177" t="s">
        <v>124</v>
      </c>
      <c r="E322" s="178" t="s">
        <v>306</v>
      </c>
      <c r="F322" s="179" t="s">
        <v>307</v>
      </c>
      <c r="G322" s="180" t="s">
        <v>127</v>
      </c>
      <c r="H322" s="181">
        <v>10</v>
      </c>
      <c r="I322" s="182"/>
      <c r="J322" s="183">
        <f>ROUND(I322*H322,2)</f>
        <v>0</v>
      </c>
      <c r="K322" s="179" t="s">
        <v>128</v>
      </c>
      <c r="L322" s="184"/>
      <c r="M322" s="185" t="s">
        <v>1</v>
      </c>
      <c r="N322" s="186" t="s">
        <v>40</v>
      </c>
      <c r="O322" s="70"/>
      <c r="P322" s="187">
        <f>O322*H322</f>
        <v>0</v>
      </c>
      <c r="Q322" s="187">
        <v>5.0000000000000001E-3</v>
      </c>
      <c r="R322" s="187">
        <f>Q322*H322</f>
        <v>0.05</v>
      </c>
      <c r="S322" s="187">
        <v>0</v>
      </c>
      <c r="T322" s="188">
        <f>S322*H322</f>
        <v>0</v>
      </c>
      <c r="U322" s="33"/>
      <c r="V322" s="33"/>
      <c r="W322" s="33"/>
      <c r="X322" s="33"/>
      <c r="Y322" s="33"/>
      <c r="Z322" s="33"/>
      <c r="AA322" s="33"/>
      <c r="AB322" s="33"/>
      <c r="AC322" s="33"/>
      <c r="AD322" s="33"/>
      <c r="AE322" s="33"/>
      <c r="AR322" s="189" t="s">
        <v>161</v>
      </c>
      <c r="AT322" s="189" t="s">
        <v>124</v>
      </c>
      <c r="AU322" s="189" t="s">
        <v>83</v>
      </c>
      <c r="AY322" s="16" t="s">
        <v>123</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135</v>
      </c>
      <c r="BM322" s="189" t="s">
        <v>308</v>
      </c>
    </row>
    <row r="323" spans="1:65" s="2" customFormat="1" ht="11.25">
      <c r="A323" s="33"/>
      <c r="B323" s="34"/>
      <c r="C323" s="35"/>
      <c r="D323" s="191" t="s">
        <v>131</v>
      </c>
      <c r="E323" s="35"/>
      <c r="F323" s="192" t="s">
        <v>307</v>
      </c>
      <c r="G323" s="35"/>
      <c r="H323" s="35"/>
      <c r="I323" s="193"/>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131</v>
      </c>
      <c r="AU323" s="16" t="s">
        <v>83</v>
      </c>
    </row>
    <row r="324" spans="1:65" s="14" customFormat="1" ht="11.25">
      <c r="B324" s="218"/>
      <c r="C324" s="219"/>
      <c r="D324" s="191" t="s">
        <v>132</v>
      </c>
      <c r="E324" s="220" t="s">
        <v>1</v>
      </c>
      <c r="F324" s="221" t="s">
        <v>309</v>
      </c>
      <c r="G324" s="219"/>
      <c r="H324" s="220" t="s">
        <v>1</v>
      </c>
      <c r="I324" s="222"/>
      <c r="J324" s="219"/>
      <c r="K324" s="219"/>
      <c r="L324" s="223"/>
      <c r="M324" s="224"/>
      <c r="N324" s="225"/>
      <c r="O324" s="225"/>
      <c r="P324" s="225"/>
      <c r="Q324" s="225"/>
      <c r="R324" s="225"/>
      <c r="S324" s="225"/>
      <c r="T324" s="226"/>
      <c r="AT324" s="227" t="s">
        <v>132</v>
      </c>
      <c r="AU324" s="227" t="s">
        <v>83</v>
      </c>
      <c r="AV324" s="14" t="s">
        <v>83</v>
      </c>
      <c r="AW324" s="14" t="s">
        <v>31</v>
      </c>
      <c r="AX324" s="14" t="s">
        <v>75</v>
      </c>
      <c r="AY324" s="227" t="s">
        <v>123</v>
      </c>
    </row>
    <row r="325" spans="1:65" s="12" customFormat="1" ht="11.25">
      <c r="B325" s="196"/>
      <c r="C325" s="197"/>
      <c r="D325" s="191" t="s">
        <v>132</v>
      </c>
      <c r="E325" s="198" t="s">
        <v>1</v>
      </c>
      <c r="F325" s="199" t="s">
        <v>310</v>
      </c>
      <c r="G325" s="197"/>
      <c r="H325" s="200">
        <v>10</v>
      </c>
      <c r="I325" s="201"/>
      <c r="J325" s="197"/>
      <c r="K325" s="197"/>
      <c r="L325" s="202"/>
      <c r="M325" s="203"/>
      <c r="N325" s="204"/>
      <c r="O325" s="204"/>
      <c r="P325" s="204"/>
      <c r="Q325" s="204"/>
      <c r="R325" s="204"/>
      <c r="S325" s="204"/>
      <c r="T325" s="205"/>
      <c r="AT325" s="206" t="s">
        <v>132</v>
      </c>
      <c r="AU325" s="206" t="s">
        <v>83</v>
      </c>
      <c r="AV325" s="12" t="s">
        <v>85</v>
      </c>
      <c r="AW325" s="12" t="s">
        <v>31</v>
      </c>
      <c r="AX325" s="12" t="s">
        <v>75</v>
      </c>
      <c r="AY325" s="206" t="s">
        <v>123</v>
      </c>
    </row>
    <row r="326" spans="1:65" s="13" customFormat="1" ht="11.25">
      <c r="B326" s="207"/>
      <c r="C326" s="208"/>
      <c r="D326" s="191" t="s">
        <v>132</v>
      </c>
      <c r="E326" s="209" t="s">
        <v>1</v>
      </c>
      <c r="F326" s="210" t="s">
        <v>134</v>
      </c>
      <c r="G326" s="208"/>
      <c r="H326" s="211">
        <v>10</v>
      </c>
      <c r="I326" s="212"/>
      <c r="J326" s="208"/>
      <c r="K326" s="208"/>
      <c r="L326" s="213"/>
      <c r="M326" s="214"/>
      <c r="N326" s="215"/>
      <c r="O326" s="215"/>
      <c r="P326" s="215"/>
      <c r="Q326" s="215"/>
      <c r="R326" s="215"/>
      <c r="S326" s="215"/>
      <c r="T326" s="216"/>
      <c r="AT326" s="217" t="s">
        <v>132</v>
      </c>
      <c r="AU326" s="217" t="s">
        <v>83</v>
      </c>
      <c r="AV326" s="13" t="s">
        <v>135</v>
      </c>
      <c r="AW326" s="13" t="s">
        <v>31</v>
      </c>
      <c r="AX326" s="13" t="s">
        <v>83</v>
      </c>
      <c r="AY326" s="217" t="s">
        <v>123</v>
      </c>
    </row>
    <row r="327" spans="1:65" s="2" customFormat="1" ht="16.5" customHeight="1">
      <c r="A327" s="33"/>
      <c r="B327" s="34"/>
      <c r="C327" s="177" t="s">
        <v>311</v>
      </c>
      <c r="D327" s="177" t="s">
        <v>124</v>
      </c>
      <c r="E327" s="178" t="s">
        <v>312</v>
      </c>
      <c r="F327" s="179" t="s">
        <v>313</v>
      </c>
      <c r="G327" s="180" t="s">
        <v>127</v>
      </c>
      <c r="H327" s="181">
        <v>31</v>
      </c>
      <c r="I327" s="182"/>
      <c r="J327" s="183">
        <f>ROUND(I327*H327,2)</f>
        <v>0</v>
      </c>
      <c r="K327" s="179" t="s">
        <v>128</v>
      </c>
      <c r="L327" s="184"/>
      <c r="M327" s="185" t="s">
        <v>1</v>
      </c>
      <c r="N327" s="186" t="s">
        <v>40</v>
      </c>
      <c r="O327" s="70"/>
      <c r="P327" s="187">
        <f>O327*H327</f>
        <v>0</v>
      </c>
      <c r="Q327" s="187">
        <v>0.14599999999999999</v>
      </c>
      <c r="R327" s="187">
        <f>Q327*H327</f>
        <v>4.5259999999999998</v>
      </c>
      <c r="S327" s="187">
        <v>0</v>
      </c>
      <c r="T327" s="188">
        <f>S327*H327</f>
        <v>0</v>
      </c>
      <c r="U327" s="33"/>
      <c r="V327" s="33"/>
      <c r="W327" s="33"/>
      <c r="X327" s="33"/>
      <c r="Y327" s="33"/>
      <c r="Z327" s="33"/>
      <c r="AA327" s="33"/>
      <c r="AB327" s="33"/>
      <c r="AC327" s="33"/>
      <c r="AD327" s="33"/>
      <c r="AE327" s="33"/>
      <c r="AR327" s="189" t="s">
        <v>161</v>
      </c>
      <c r="AT327" s="189" t="s">
        <v>124</v>
      </c>
      <c r="AU327" s="189" t="s">
        <v>83</v>
      </c>
      <c r="AY327" s="16" t="s">
        <v>123</v>
      </c>
      <c r="BE327" s="190">
        <f>IF(N327="základní",J327,0)</f>
        <v>0</v>
      </c>
      <c r="BF327" s="190">
        <f>IF(N327="snížená",J327,0)</f>
        <v>0</v>
      </c>
      <c r="BG327" s="190">
        <f>IF(N327="zákl. přenesená",J327,0)</f>
        <v>0</v>
      </c>
      <c r="BH327" s="190">
        <f>IF(N327="sníž. přenesená",J327,0)</f>
        <v>0</v>
      </c>
      <c r="BI327" s="190">
        <f>IF(N327="nulová",J327,0)</f>
        <v>0</v>
      </c>
      <c r="BJ327" s="16" t="s">
        <v>83</v>
      </c>
      <c r="BK327" s="190">
        <f>ROUND(I327*H327,2)</f>
        <v>0</v>
      </c>
      <c r="BL327" s="16" t="s">
        <v>135</v>
      </c>
      <c r="BM327" s="189" t="s">
        <v>314</v>
      </c>
    </row>
    <row r="328" spans="1:65" s="2" customFormat="1" ht="11.25">
      <c r="A328" s="33"/>
      <c r="B328" s="34"/>
      <c r="C328" s="35"/>
      <c r="D328" s="191" t="s">
        <v>131</v>
      </c>
      <c r="E328" s="35"/>
      <c r="F328" s="192" t="s">
        <v>313</v>
      </c>
      <c r="G328" s="35"/>
      <c r="H328" s="35"/>
      <c r="I328" s="193"/>
      <c r="J328" s="35"/>
      <c r="K328" s="35"/>
      <c r="L328" s="38"/>
      <c r="M328" s="194"/>
      <c r="N328" s="195"/>
      <c r="O328" s="70"/>
      <c r="P328" s="70"/>
      <c r="Q328" s="70"/>
      <c r="R328" s="70"/>
      <c r="S328" s="70"/>
      <c r="T328" s="71"/>
      <c r="U328" s="33"/>
      <c r="V328" s="33"/>
      <c r="W328" s="33"/>
      <c r="X328" s="33"/>
      <c r="Y328" s="33"/>
      <c r="Z328" s="33"/>
      <c r="AA328" s="33"/>
      <c r="AB328" s="33"/>
      <c r="AC328" s="33"/>
      <c r="AD328" s="33"/>
      <c r="AE328" s="33"/>
      <c r="AT328" s="16" t="s">
        <v>131</v>
      </c>
      <c r="AU328" s="16" t="s">
        <v>83</v>
      </c>
    </row>
    <row r="329" spans="1:65" s="14" customFormat="1" ht="11.25">
      <c r="B329" s="218"/>
      <c r="C329" s="219"/>
      <c r="D329" s="191" t="s">
        <v>132</v>
      </c>
      <c r="E329" s="220" t="s">
        <v>1</v>
      </c>
      <c r="F329" s="221" t="s">
        <v>282</v>
      </c>
      <c r="G329" s="219"/>
      <c r="H329" s="220" t="s">
        <v>1</v>
      </c>
      <c r="I329" s="222"/>
      <c r="J329" s="219"/>
      <c r="K329" s="219"/>
      <c r="L329" s="223"/>
      <c r="M329" s="224"/>
      <c r="N329" s="225"/>
      <c r="O329" s="225"/>
      <c r="P329" s="225"/>
      <c r="Q329" s="225"/>
      <c r="R329" s="225"/>
      <c r="S329" s="225"/>
      <c r="T329" s="226"/>
      <c r="AT329" s="227" t="s">
        <v>132</v>
      </c>
      <c r="AU329" s="227" t="s">
        <v>83</v>
      </c>
      <c r="AV329" s="14" t="s">
        <v>83</v>
      </c>
      <c r="AW329" s="14" t="s">
        <v>31</v>
      </c>
      <c r="AX329" s="14" t="s">
        <v>75</v>
      </c>
      <c r="AY329" s="227" t="s">
        <v>123</v>
      </c>
    </row>
    <row r="330" spans="1:65" s="12" customFormat="1" ht="11.25">
      <c r="B330" s="196"/>
      <c r="C330" s="197"/>
      <c r="D330" s="191" t="s">
        <v>132</v>
      </c>
      <c r="E330" s="198" t="s">
        <v>1</v>
      </c>
      <c r="F330" s="199" t="s">
        <v>206</v>
      </c>
      <c r="G330" s="197"/>
      <c r="H330" s="200">
        <v>13</v>
      </c>
      <c r="I330" s="201"/>
      <c r="J330" s="197"/>
      <c r="K330" s="197"/>
      <c r="L330" s="202"/>
      <c r="M330" s="203"/>
      <c r="N330" s="204"/>
      <c r="O330" s="204"/>
      <c r="P330" s="204"/>
      <c r="Q330" s="204"/>
      <c r="R330" s="204"/>
      <c r="S330" s="204"/>
      <c r="T330" s="205"/>
      <c r="AT330" s="206" t="s">
        <v>132</v>
      </c>
      <c r="AU330" s="206" t="s">
        <v>83</v>
      </c>
      <c r="AV330" s="12" t="s">
        <v>85</v>
      </c>
      <c r="AW330" s="12" t="s">
        <v>31</v>
      </c>
      <c r="AX330" s="12" t="s">
        <v>75</v>
      </c>
      <c r="AY330" s="206" t="s">
        <v>123</v>
      </c>
    </row>
    <row r="331" spans="1:65" s="14" customFormat="1" ht="11.25">
      <c r="B331" s="218"/>
      <c r="C331" s="219"/>
      <c r="D331" s="191" t="s">
        <v>132</v>
      </c>
      <c r="E331" s="220" t="s">
        <v>1</v>
      </c>
      <c r="F331" s="221" t="s">
        <v>285</v>
      </c>
      <c r="G331" s="219"/>
      <c r="H331" s="220" t="s">
        <v>1</v>
      </c>
      <c r="I331" s="222"/>
      <c r="J331" s="219"/>
      <c r="K331" s="219"/>
      <c r="L331" s="223"/>
      <c r="M331" s="224"/>
      <c r="N331" s="225"/>
      <c r="O331" s="225"/>
      <c r="P331" s="225"/>
      <c r="Q331" s="225"/>
      <c r="R331" s="225"/>
      <c r="S331" s="225"/>
      <c r="T331" s="226"/>
      <c r="AT331" s="227" t="s">
        <v>132</v>
      </c>
      <c r="AU331" s="227" t="s">
        <v>83</v>
      </c>
      <c r="AV331" s="14" t="s">
        <v>83</v>
      </c>
      <c r="AW331" s="14" t="s">
        <v>31</v>
      </c>
      <c r="AX331" s="14" t="s">
        <v>75</v>
      </c>
      <c r="AY331" s="227" t="s">
        <v>123</v>
      </c>
    </row>
    <row r="332" spans="1:65" s="12" customFormat="1" ht="11.25">
      <c r="B332" s="196"/>
      <c r="C332" s="197"/>
      <c r="D332" s="191" t="s">
        <v>132</v>
      </c>
      <c r="E332" s="198" t="s">
        <v>1</v>
      </c>
      <c r="F332" s="199" t="s">
        <v>225</v>
      </c>
      <c r="G332" s="197"/>
      <c r="H332" s="200">
        <v>18</v>
      </c>
      <c r="I332" s="201"/>
      <c r="J332" s="197"/>
      <c r="K332" s="197"/>
      <c r="L332" s="202"/>
      <c r="M332" s="203"/>
      <c r="N332" s="204"/>
      <c r="O332" s="204"/>
      <c r="P332" s="204"/>
      <c r="Q332" s="204"/>
      <c r="R332" s="204"/>
      <c r="S332" s="204"/>
      <c r="T332" s="205"/>
      <c r="AT332" s="206" t="s">
        <v>132</v>
      </c>
      <c r="AU332" s="206" t="s">
        <v>83</v>
      </c>
      <c r="AV332" s="12" t="s">
        <v>85</v>
      </c>
      <c r="AW332" s="12" t="s">
        <v>31</v>
      </c>
      <c r="AX332" s="12" t="s">
        <v>75</v>
      </c>
      <c r="AY332" s="206" t="s">
        <v>123</v>
      </c>
    </row>
    <row r="333" spans="1:65" s="13" customFormat="1" ht="11.25">
      <c r="B333" s="207"/>
      <c r="C333" s="208"/>
      <c r="D333" s="191" t="s">
        <v>132</v>
      </c>
      <c r="E333" s="209" t="s">
        <v>1</v>
      </c>
      <c r="F333" s="210" t="s">
        <v>134</v>
      </c>
      <c r="G333" s="208"/>
      <c r="H333" s="211">
        <v>31</v>
      </c>
      <c r="I333" s="212"/>
      <c r="J333" s="208"/>
      <c r="K333" s="208"/>
      <c r="L333" s="213"/>
      <c r="M333" s="214"/>
      <c r="N333" s="215"/>
      <c r="O333" s="215"/>
      <c r="P333" s="215"/>
      <c r="Q333" s="215"/>
      <c r="R333" s="215"/>
      <c r="S333" s="215"/>
      <c r="T333" s="216"/>
      <c r="AT333" s="217" t="s">
        <v>132</v>
      </c>
      <c r="AU333" s="217" t="s">
        <v>83</v>
      </c>
      <c r="AV333" s="13" t="s">
        <v>135</v>
      </c>
      <c r="AW333" s="13" t="s">
        <v>31</v>
      </c>
      <c r="AX333" s="13" t="s">
        <v>83</v>
      </c>
      <c r="AY333" s="217" t="s">
        <v>123</v>
      </c>
    </row>
    <row r="334" spans="1:65" s="2" customFormat="1" ht="16.5" customHeight="1">
      <c r="A334" s="33"/>
      <c r="B334" s="34"/>
      <c r="C334" s="177" t="s">
        <v>315</v>
      </c>
      <c r="D334" s="177" t="s">
        <v>124</v>
      </c>
      <c r="E334" s="178" t="s">
        <v>316</v>
      </c>
      <c r="F334" s="179" t="s">
        <v>317</v>
      </c>
      <c r="G334" s="180" t="s">
        <v>127</v>
      </c>
      <c r="H334" s="181">
        <v>62</v>
      </c>
      <c r="I334" s="182"/>
      <c r="J334" s="183">
        <f>ROUND(I334*H334,2)</f>
        <v>0</v>
      </c>
      <c r="K334" s="179" t="s">
        <v>128</v>
      </c>
      <c r="L334" s="184"/>
      <c r="M334" s="185" t="s">
        <v>1</v>
      </c>
      <c r="N334" s="186" t="s">
        <v>40</v>
      </c>
      <c r="O334" s="70"/>
      <c r="P334" s="187">
        <f>O334*H334</f>
        <v>0</v>
      </c>
      <c r="Q334" s="187">
        <v>9.4000000000000004E-3</v>
      </c>
      <c r="R334" s="187">
        <f>Q334*H334</f>
        <v>0.58279999999999998</v>
      </c>
      <c r="S334" s="187">
        <v>0</v>
      </c>
      <c r="T334" s="188">
        <f>S334*H334</f>
        <v>0</v>
      </c>
      <c r="U334" s="33"/>
      <c r="V334" s="33"/>
      <c r="W334" s="33"/>
      <c r="X334" s="33"/>
      <c r="Y334" s="33"/>
      <c r="Z334" s="33"/>
      <c r="AA334" s="33"/>
      <c r="AB334" s="33"/>
      <c r="AC334" s="33"/>
      <c r="AD334" s="33"/>
      <c r="AE334" s="33"/>
      <c r="AR334" s="189" t="s">
        <v>161</v>
      </c>
      <c r="AT334" s="189" t="s">
        <v>124</v>
      </c>
      <c r="AU334" s="189" t="s">
        <v>83</v>
      </c>
      <c r="AY334" s="16" t="s">
        <v>123</v>
      </c>
      <c r="BE334" s="190">
        <f>IF(N334="základní",J334,0)</f>
        <v>0</v>
      </c>
      <c r="BF334" s="190">
        <f>IF(N334="snížená",J334,0)</f>
        <v>0</v>
      </c>
      <c r="BG334" s="190">
        <f>IF(N334="zákl. přenesená",J334,0)</f>
        <v>0</v>
      </c>
      <c r="BH334" s="190">
        <f>IF(N334="sníž. přenesená",J334,0)</f>
        <v>0</v>
      </c>
      <c r="BI334" s="190">
        <f>IF(N334="nulová",J334,0)</f>
        <v>0</v>
      </c>
      <c r="BJ334" s="16" t="s">
        <v>83</v>
      </c>
      <c r="BK334" s="190">
        <f>ROUND(I334*H334,2)</f>
        <v>0</v>
      </c>
      <c r="BL334" s="16" t="s">
        <v>135</v>
      </c>
      <c r="BM334" s="189" t="s">
        <v>318</v>
      </c>
    </row>
    <row r="335" spans="1:65" s="2" customFormat="1" ht="11.25">
      <c r="A335" s="33"/>
      <c r="B335" s="34"/>
      <c r="C335" s="35"/>
      <c r="D335" s="191" t="s">
        <v>131</v>
      </c>
      <c r="E335" s="35"/>
      <c r="F335" s="192" t="s">
        <v>317</v>
      </c>
      <c r="G335" s="35"/>
      <c r="H335" s="35"/>
      <c r="I335" s="193"/>
      <c r="J335" s="35"/>
      <c r="K335" s="35"/>
      <c r="L335" s="38"/>
      <c r="M335" s="194"/>
      <c r="N335" s="195"/>
      <c r="O335" s="70"/>
      <c r="P335" s="70"/>
      <c r="Q335" s="70"/>
      <c r="R335" s="70"/>
      <c r="S335" s="70"/>
      <c r="T335" s="71"/>
      <c r="U335" s="33"/>
      <c r="V335" s="33"/>
      <c r="W335" s="33"/>
      <c r="X335" s="33"/>
      <c r="Y335" s="33"/>
      <c r="Z335" s="33"/>
      <c r="AA335" s="33"/>
      <c r="AB335" s="33"/>
      <c r="AC335" s="33"/>
      <c r="AD335" s="33"/>
      <c r="AE335" s="33"/>
      <c r="AT335" s="16" t="s">
        <v>131</v>
      </c>
      <c r="AU335" s="16" t="s">
        <v>83</v>
      </c>
    </row>
    <row r="336" spans="1:65" s="14" customFormat="1" ht="11.25">
      <c r="B336" s="218"/>
      <c r="C336" s="219"/>
      <c r="D336" s="191" t="s">
        <v>132</v>
      </c>
      <c r="E336" s="220" t="s">
        <v>1</v>
      </c>
      <c r="F336" s="221" t="s">
        <v>282</v>
      </c>
      <c r="G336" s="219"/>
      <c r="H336" s="220" t="s">
        <v>1</v>
      </c>
      <c r="I336" s="222"/>
      <c r="J336" s="219"/>
      <c r="K336" s="219"/>
      <c r="L336" s="223"/>
      <c r="M336" s="224"/>
      <c r="N336" s="225"/>
      <c r="O336" s="225"/>
      <c r="P336" s="225"/>
      <c r="Q336" s="225"/>
      <c r="R336" s="225"/>
      <c r="S336" s="225"/>
      <c r="T336" s="226"/>
      <c r="AT336" s="227" t="s">
        <v>132</v>
      </c>
      <c r="AU336" s="227" t="s">
        <v>83</v>
      </c>
      <c r="AV336" s="14" t="s">
        <v>83</v>
      </c>
      <c r="AW336" s="14" t="s">
        <v>31</v>
      </c>
      <c r="AX336" s="14" t="s">
        <v>75</v>
      </c>
      <c r="AY336" s="227" t="s">
        <v>123</v>
      </c>
    </row>
    <row r="337" spans="1:65" s="12" customFormat="1" ht="11.25">
      <c r="B337" s="196"/>
      <c r="C337" s="197"/>
      <c r="D337" s="191" t="s">
        <v>132</v>
      </c>
      <c r="E337" s="198" t="s">
        <v>1</v>
      </c>
      <c r="F337" s="199" t="s">
        <v>319</v>
      </c>
      <c r="G337" s="197"/>
      <c r="H337" s="200">
        <v>26</v>
      </c>
      <c r="I337" s="201"/>
      <c r="J337" s="197"/>
      <c r="K337" s="197"/>
      <c r="L337" s="202"/>
      <c r="M337" s="203"/>
      <c r="N337" s="204"/>
      <c r="O337" s="204"/>
      <c r="P337" s="204"/>
      <c r="Q337" s="204"/>
      <c r="R337" s="204"/>
      <c r="S337" s="204"/>
      <c r="T337" s="205"/>
      <c r="AT337" s="206" t="s">
        <v>132</v>
      </c>
      <c r="AU337" s="206" t="s">
        <v>83</v>
      </c>
      <c r="AV337" s="12" t="s">
        <v>85</v>
      </c>
      <c r="AW337" s="12" t="s">
        <v>31</v>
      </c>
      <c r="AX337" s="12" t="s">
        <v>75</v>
      </c>
      <c r="AY337" s="206" t="s">
        <v>123</v>
      </c>
    </row>
    <row r="338" spans="1:65" s="14" customFormat="1" ht="11.25">
      <c r="B338" s="218"/>
      <c r="C338" s="219"/>
      <c r="D338" s="191" t="s">
        <v>132</v>
      </c>
      <c r="E338" s="220" t="s">
        <v>1</v>
      </c>
      <c r="F338" s="221" t="s">
        <v>285</v>
      </c>
      <c r="G338" s="219"/>
      <c r="H338" s="220" t="s">
        <v>1</v>
      </c>
      <c r="I338" s="222"/>
      <c r="J338" s="219"/>
      <c r="K338" s="219"/>
      <c r="L338" s="223"/>
      <c r="M338" s="224"/>
      <c r="N338" s="225"/>
      <c r="O338" s="225"/>
      <c r="P338" s="225"/>
      <c r="Q338" s="225"/>
      <c r="R338" s="225"/>
      <c r="S338" s="225"/>
      <c r="T338" s="226"/>
      <c r="AT338" s="227" t="s">
        <v>132</v>
      </c>
      <c r="AU338" s="227" t="s">
        <v>83</v>
      </c>
      <c r="AV338" s="14" t="s">
        <v>83</v>
      </c>
      <c r="AW338" s="14" t="s">
        <v>31</v>
      </c>
      <c r="AX338" s="14" t="s">
        <v>75</v>
      </c>
      <c r="AY338" s="227" t="s">
        <v>123</v>
      </c>
    </row>
    <row r="339" spans="1:65" s="12" customFormat="1" ht="11.25">
      <c r="B339" s="196"/>
      <c r="C339" s="197"/>
      <c r="D339" s="191" t="s">
        <v>132</v>
      </c>
      <c r="E339" s="198" t="s">
        <v>1</v>
      </c>
      <c r="F339" s="199" t="s">
        <v>320</v>
      </c>
      <c r="G339" s="197"/>
      <c r="H339" s="200">
        <v>36</v>
      </c>
      <c r="I339" s="201"/>
      <c r="J339" s="197"/>
      <c r="K339" s="197"/>
      <c r="L339" s="202"/>
      <c r="M339" s="203"/>
      <c r="N339" s="204"/>
      <c r="O339" s="204"/>
      <c r="P339" s="204"/>
      <c r="Q339" s="204"/>
      <c r="R339" s="204"/>
      <c r="S339" s="204"/>
      <c r="T339" s="205"/>
      <c r="AT339" s="206" t="s">
        <v>132</v>
      </c>
      <c r="AU339" s="206" t="s">
        <v>83</v>
      </c>
      <c r="AV339" s="12" t="s">
        <v>85</v>
      </c>
      <c r="AW339" s="12" t="s">
        <v>31</v>
      </c>
      <c r="AX339" s="12" t="s">
        <v>75</v>
      </c>
      <c r="AY339" s="206" t="s">
        <v>123</v>
      </c>
    </row>
    <row r="340" spans="1:65" s="13" customFormat="1" ht="11.25">
      <c r="B340" s="207"/>
      <c r="C340" s="208"/>
      <c r="D340" s="191" t="s">
        <v>132</v>
      </c>
      <c r="E340" s="209" t="s">
        <v>1</v>
      </c>
      <c r="F340" s="210" t="s">
        <v>134</v>
      </c>
      <c r="G340" s="208"/>
      <c r="H340" s="211">
        <v>62</v>
      </c>
      <c r="I340" s="212"/>
      <c r="J340" s="208"/>
      <c r="K340" s="208"/>
      <c r="L340" s="213"/>
      <c r="M340" s="214"/>
      <c r="N340" s="215"/>
      <c r="O340" s="215"/>
      <c r="P340" s="215"/>
      <c r="Q340" s="215"/>
      <c r="R340" s="215"/>
      <c r="S340" s="215"/>
      <c r="T340" s="216"/>
      <c r="AT340" s="217" t="s">
        <v>132</v>
      </c>
      <c r="AU340" s="217" t="s">
        <v>83</v>
      </c>
      <c r="AV340" s="13" t="s">
        <v>135</v>
      </c>
      <c r="AW340" s="13" t="s">
        <v>31</v>
      </c>
      <c r="AX340" s="13" t="s">
        <v>83</v>
      </c>
      <c r="AY340" s="217" t="s">
        <v>123</v>
      </c>
    </row>
    <row r="341" spans="1:65" s="2" customFormat="1" ht="24">
      <c r="A341" s="33"/>
      <c r="B341" s="34"/>
      <c r="C341" s="177" t="s">
        <v>321</v>
      </c>
      <c r="D341" s="177" t="s">
        <v>124</v>
      </c>
      <c r="E341" s="178" t="s">
        <v>322</v>
      </c>
      <c r="F341" s="179" t="s">
        <v>323</v>
      </c>
      <c r="G341" s="180" t="s">
        <v>127</v>
      </c>
      <c r="H341" s="181">
        <v>4</v>
      </c>
      <c r="I341" s="182"/>
      <c r="J341" s="183">
        <f>ROUND(I341*H341,2)</f>
        <v>0</v>
      </c>
      <c r="K341" s="179" t="s">
        <v>128</v>
      </c>
      <c r="L341" s="184"/>
      <c r="M341" s="185" t="s">
        <v>1</v>
      </c>
      <c r="N341" s="186" t="s">
        <v>40</v>
      </c>
      <c r="O341" s="70"/>
      <c r="P341" s="187">
        <f>O341*H341</f>
        <v>0</v>
      </c>
      <c r="Q341" s="187">
        <v>5.1000000000000004E-3</v>
      </c>
      <c r="R341" s="187">
        <f>Q341*H341</f>
        <v>2.0400000000000001E-2</v>
      </c>
      <c r="S341" s="187">
        <v>0</v>
      </c>
      <c r="T341" s="188">
        <f>S341*H341</f>
        <v>0</v>
      </c>
      <c r="U341" s="33"/>
      <c r="V341" s="33"/>
      <c r="W341" s="33"/>
      <c r="X341" s="33"/>
      <c r="Y341" s="33"/>
      <c r="Z341" s="33"/>
      <c r="AA341" s="33"/>
      <c r="AB341" s="33"/>
      <c r="AC341" s="33"/>
      <c r="AD341" s="33"/>
      <c r="AE341" s="33"/>
      <c r="AR341" s="189" t="s">
        <v>161</v>
      </c>
      <c r="AT341" s="189" t="s">
        <v>124</v>
      </c>
      <c r="AU341" s="189" t="s">
        <v>83</v>
      </c>
      <c r="AY341" s="16" t="s">
        <v>123</v>
      </c>
      <c r="BE341" s="190">
        <f>IF(N341="základní",J341,0)</f>
        <v>0</v>
      </c>
      <c r="BF341" s="190">
        <f>IF(N341="snížená",J341,0)</f>
        <v>0</v>
      </c>
      <c r="BG341" s="190">
        <f>IF(N341="zákl. přenesená",J341,0)</f>
        <v>0</v>
      </c>
      <c r="BH341" s="190">
        <f>IF(N341="sníž. přenesená",J341,0)</f>
        <v>0</v>
      </c>
      <c r="BI341" s="190">
        <f>IF(N341="nulová",J341,0)</f>
        <v>0</v>
      </c>
      <c r="BJ341" s="16" t="s">
        <v>83</v>
      </c>
      <c r="BK341" s="190">
        <f>ROUND(I341*H341,2)</f>
        <v>0</v>
      </c>
      <c r="BL341" s="16" t="s">
        <v>135</v>
      </c>
      <c r="BM341" s="189" t="s">
        <v>324</v>
      </c>
    </row>
    <row r="342" spans="1:65" s="2" customFormat="1" ht="11.25">
      <c r="A342" s="33"/>
      <c r="B342" s="34"/>
      <c r="C342" s="35"/>
      <c r="D342" s="191" t="s">
        <v>131</v>
      </c>
      <c r="E342" s="35"/>
      <c r="F342" s="192" t="s">
        <v>323</v>
      </c>
      <c r="G342" s="35"/>
      <c r="H342" s="35"/>
      <c r="I342" s="193"/>
      <c r="J342" s="35"/>
      <c r="K342" s="35"/>
      <c r="L342" s="38"/>
      <c r="M342" s="194"/>
      <c r="N342" s="195"/>
      <c r="O342" s="70"/>
      <c r="P342" s="70"/>
      <c r="Q342" s="70"/>
      <c r="R342" s="70"/>
      <c r="S342" s="70"/>
      <c r="T342" s="71"/>
      <c r="U342" s="33"/>
      <c r="V342" s="33"/>
      <c r="W342" s="33"/>
      <c r="X342" s="33"/>
      <c r="Y342" s="33"/>
      <c r="Z342" s="33"/>
      <c r="AA342" s="33"/>
      <c r="AB342" s="33"/>
      <c r="AC342" s="33"/>
      <c r="AD342" s="33"/>
      <c r="AE342" s="33"/>
      <c r="AT342" s="16" t="s">
        <v>131</v>
      </c>
      <c r="AU342" s="16" t="s">
        <v>83</v>
      </c>
    </row>
    <row r="343" spans="1:65" s="14" customFormat="1" ht="11.25">
      <c r="B343" s="218"/>
      <c r="C343" s="219"/>
      <c r="D343" s="191" t="s">
        <v>132</v>
      </c>
      <c r="E343" s="220" t="s">
        <v>1</v>
      </c>
      <c r="F343" s="221" t="s">
        <v>282</v>
      </c>
      <c r="G343" s="219"/>
      <c r="H343" s="220" t="s">
        <v>1</v>
      </c>
      <c r="I343" s="222"/>
      <c r="J343" s="219"/>
      <c r="K343" s="219"/>
      <c r="L343" s="223"/>
      <c r="M343" s="224"/>
      <c r="N343" s="225"/>
      <c r="O343" s="225"/>
      <c r="P343" s="225"/>
      <c r="Q343" s="225"/>
      <c r="R343" s="225"/>
      <c r="S343" s="225"/>
      <c r="T343" s="226"/>
      <c r="AT343" s="227" t="s">
        <v>132</v>
      </c>
      <c r="AU343" s="227" t="s">
        <v>83</v>
      </c>
      <c r="AV343" s="14" t="s">
        <v>83</v>
      </c>
      <c r="AW343" s="14" t="s">
        <v>31</v>
      </c>
      <c r="AX343" s="14" t="s">
        <v>75</v>
      </c>
      <c r="AY343" s="227" t="s">
        <v>123</v>
      </c>
    </row>
    <row r="344" spans="1:65" s="12" customFormat="1" ht="11.25">
      <c r="B344" s="196"/>
      <c r="C344" s="197"/>
      <c r="D344" s="191" t="s">
        <v>132</v>
      </c>
      <c r="E344" s="198" t="s">
        <v>1</v>
      </c>
      <c r="F344" s="199" t="s">
        <v>85</v>
      </c>
      <c r="G344" s="197"/>
      <c r="H344" s="200">
        <v>2</v>
      </c>
      <c r="I344" s="201"/>
      <c r="J344" s="197"/>
      <c r="K344" s="197"/>
      <c r="L344" s="202"/>
      <c r="M344" s="203"/>
      <c r="N344" s="204"/>
      <c r="O344" s="204"/>
      <c r="P344" s="204"/>
      <c r="Q344" s="204"/>
      <c r="R344" s="204"/>
      <c r="S344" s="204"/>
      <c r="T344" s="205"/>
      <c r="AT344" s="206" t="s">
        <v>132</v>
      </c>
      <c r="AU344" s="206" t="s">
        <v>83</v>
      </c>
      <c r="AV344" s="12" t="s">
        <v>85</v>
      </c>
      <c r="AW344" s="12" t="s">
        <v>31</v>
      </c>
      <c r="AX344" s="12" t="s">
        <v>75</v>
      </c>
      <c r="AY344" s="206" t="s">
        <v>123</v>
      </c>
    </row>
    <row r="345" spans="1:65" s="14" customFormat="1" ht="11.25">
      <c r="B345" s="218"/>
      <c r="C345" s="219"/>
      <c r="D345" s="191" t="s">
        <v>132</v>
      </c>
      <c r="E345" s="220" t="s">
        <v>1</v>
      </c>
      <c r="F345" s="221" t="s">
        <v>285</v>
      </c>
      <c r="G345" s="219"/>
      <c r="H345" s="220" t="s">
        <v>1</v>
      </c>
      <c r="I345" s="222"/>
      <c r="J345" s="219"/>
      <c r="K345" s="219"/>
      <c r="L345" s="223"/>
      <c r="M345" s="224"/>
      <c r="N345" s="225"/>
      <c r="O345" s="225"/>
      <c r="P345" s="225"/>
      <c r="Q345" s="225"/>
      <c r="R345" s="225"/>
      <c r="S345" s="225"/>
      <c r="T345" s="226"/>
      <c r="AT345" s="227" t="s">
        <v>132</v>
      </c>
      <c r="AU345" s="227" t="s">
        <v>83</v>
      </c>
      <c r="AV345" s="14" t="s">
        <v>83</v>
      </c>
      <c r="AW345" s="14" t="s">
        <v>31</v>
      </c>
      <c r="AX345" s="14" t="s">
        <v>75</v>
      </c>
      <c r="AY345" s="227" t="s">
        <v>123</v>
      </c>
    </row>
    <row r="346" spans="1:65" s="12" customFormat="1" ht="11.25">
      <c r="B346" s="196"/>
      <c r="C346" s="197"/>
      <c r="D346" s="191" t="s">
        <v>132</v>
      </c>
      <c r="E346" s="198" t="s">
        <v>1</v>
      </c>
      <c r="F346" s="199" t="s">
        <v>85</v>
      </c>
      <c r="G346" s="197"/>
      <c r="H346" s="200">
        <v>2</v>
      </c>
      <c r="I346" s="201"/>
      <c r="J346" s="197"/>
      <c r="K346" s="197"/>
      <c r="L346" s="202"/>
      <c r="M346" s="203"/>
      <c r="N346" s="204"/>
      <c r="O346" s="204"/>
      <c r="P346" s="204"/>
      <c r="Q346" s="204"/>
      <c r="R346" s="204"/>
      <c r="S346" s="204"/>
      <c r="T346" s="205"/>
      <c r="AT346" s="206" t="s">
        <v>132</v>
      </c>
      <c r="AU346" s="206" t="s">
        <v>83</v>
      </c>
      <c r="AV346" s="12" t="s">
        <v>85</v>
      </c>
      <c r="AW346" s="12" t="s">
        <v>31</v>
      </c>
      <c r="AX346" s="12" t="s">
        <v>75</v>
      </c>
      <c r="AY346" s="206" t="s">
        <v>123</v>
      </c>
    </row>
    <row r="347" spans="1:65" s="13" customFormat="1" ht="11.25">
      <c r="B347" s="207"/>
      <c r="C347" s="208"/>
      <c r="D347" s="191" t="s">
        <v>132</v>
      </c>
      <c r="E347" s="209" t="s">
        <v>1</v>
      </c>
      <c r="F347" s="210" t="s">
        <v>134</v>
      </c>
      <c r="G347" s="208"/>
      <c r="H347" s="211">
        <v>4</v>
      </c>
      <c r="I347" s="212"/>
      <c r="J347" s="208"/>
      <c r="K347" s="208"/>
      <c r="L347" s="213"/>
      <c r="M347" s="214"/>
      <c r="N347" s="215"/>
      <c r="O347" s="215"/>
      <c r="P347" s="215"/>
      <c r="Q347" s="215"/>
      <c r="R347" s="215"/>
      <c r="S347" s="215"/>
      <c r="T347" s="216"/>
      <c r="AT347" s="217" t="s">
        <v>132</v>
      </c>
      <c r="AU347" s="217" t="s">
        <v>83</v>
      </c>
      <c r="AV347" s="13" t="s">
        <v>135</v>
      </c>
      <c r="AW347" s="13" t="s">
        <v>31</v>
      </c>
      <c r="AX347" s="13" t="s">
        <v>83</v>
      </c>
      <c r="AY347" s="217" t="s">
        <v>123</v>
      </c>
    </row>
    <row r="348" spans="1:65" s="2" customFormat="1" ht="16.5" customHeight="1">
      <c r="A348" s="33"/>
      <c r="B348" s="34"/>
      <c r="C348" s="177" t="s">
        <v>325</v>
      </c>
      <c r="D348" s="177" t="s">
        <v>124</v>
      </c>
      <c r="E348" s="178" t="s">
        <v>326</v>
      </c>
      <c r="F348" s="179" t="s">
        <v>327</v>
      </c>
      <c r="G348" s="180" t="s">
        <v>127</v>
      </c>
      <c r="H348" s="181">
        <v>2</v>
      </c>
      <c r="I348" s="182"/>
      <c r="J348" s="183">
        <f>ROUND(I348*H348,2)</f>
        <v>0</v>
      </c>
      <c r="K348" s="179" t="s">
        <v>128</v>
      </c>
      <c r="L348" s="184"/>
      <c r="M348" s="185" t="s">
        <v>1</v>
      </c>
      <c r="N348" s="186" t="s">
        <v>40</v>
      </c>
      <c r="O348" s="70"/>
      <c r="P348" s="187">
        <f>O348*H348</f>
        <v>0</v>
      </c>
      <c r="Q348" s="187">
        <v>1.03E-2</v>
      </c>
      <c r="R348" s="187">
        <f>Q348*H348</f>
        <v>2.06E-2</v>
      </c>
      <c r="S348" s="187">
        <v>0</v>
      </c>
      <c r="T348" s="188">
        <f>S348*H348</f>
        <v>0</v>
      </c>
      <c r="U348" s="33"/>
      <c r="V348" s="33"/>
      <c r="W348" s="33"/>
      <c r="X348" s="33"/>
      <c r="Y348" s="33"/>
      <c r="Z348" s="33"/>
      <c r="AA348" s="33"/>
      <c r="AB348" s="33"/>
      <c r="AC348" s="33"/>
      <c r="AD348" s="33"/>
      <c r="AE348" s="33"/>
      <c r="AR348" s="189" t="s">
        <v>161</v>
      </c>
      <c r="AT348" s="189" t="s">
        <v>124</v>
      </c>
      <c r="AU348" s="189" t="s">
        <v>83</v>
      </c>
      <c r="AY348" s="16" t="s">
        <v>123</v>
      </c>
      <c r="BE348" s="190">
        <f>IF(N348="základní",J348,0)</f>
        <v>0</v>
      </c>
      <c r="BF348" s="190">
        <f>IF(N348="snížená",J348,0)</f>
        <v>0</v>
      </c>
      <c r="BG348" s="190">
        <f>IF(N348="zákl. přenesená",J348,0)</f>
        <v>0</v>
      </c>
      <c r="BH348" s="190">
        <f>IF(N348="sníž. přenesená",J348,0)</f>
        <v>0</v>
      </c>
      <c r="BI348" s="190">
        <f>IF(N348="nulová",J348,0)</f>
        <v>0</v>
      </c>
      <c r="BJ348" s="16" t="s">
        <v>83</v>
      </c>
      <c r="BK348" s="190">
        <f>ROUND(I348*H348,2)</f>
        <v>0</v>
      </c>
      <c r="BL348" s="16" t="s">
        <v>135</v>
      </c>
      <c r="BM348" s="189" t="s">
        <v>328</v>
      </c>
    </row>
    <row r="349" spans="1:65" s="2" customFormat="1" ht="11.25">
      <c r="A349" s="33"/>
      <c r="B349" s="34"/>
      <c r="C349" s="35"/>
      <c r="D349" s="191" t="s">
        <v>131</v>
      </c>
      <c r="E349" s="35"/>
      <c r="F349" s="192" t="s">
        <v>327</v>
      </c>
      <c r="G349" s="35"/>
      <c r="H349" s="35"/>
      <c r="I349" s="193"/>
      <c r="J349" s="35"/>
      <c r="K349" s="35"/>
      <c r="L349" s="38"/>
      <c r="M349" s="194"/>
      <c r="N349" s="195"/>
      <c r="O349" s="70"/>
      <c r="P349" s="70"/>
      <c r="Q349" s="70"/>
      <c r="R349" s="70"/>
      <c r="S349" s="70"/>
      <c r="T349" s="71"/>
      <c r="U349" s="33"/>
      <c r="V349" s="33"/>
      <c r="W349" s="33"/>
      <c r="X349" s="33"/>
      <c r="Y349" s="33"/>
      <c r="Z349" s="33"/>
      <c r="AA349" s="33"/>
      <c r="AB349" s="33"/>
      <c r="AC349" s="33"/>
      <c r="AD349" s="33"/>
      <c r="AE349" s="33"/>
      <c r="AT349" s="16" t="s">
        <v>131</v>
      </c>
      <c r="AU349" s="16" t="s">
        <v>83</v>
      </c>
    </row>
    <row r="350" spans="1:65" s="14" customFormat="1" ht="11.25">
      <c r="B350" s="218"/>
      <c r="C350" s="219"/>
      <c r="D350" s="191" t="s">
        <v>132</v>
      </c>
      <c r="E350" s="220" t="s">
        <v>1</v>
      </c>
      <c r="F350" s="221" t="s">
        <v>282</v>
      </c>
      <c r="G350" s="219"/>
      <c r="H350" s="220" t="s">
        <v>1</v>
      </c>
      <c r="I350" s="222"/>
      <c r="J350" s="219"/>
      <c r="K350" s="219"/>
      <c r="L350" s="223"/>
      <c r="M350" s="224"/>
      <c r="N350" s="225"/>
      <c r="O350" s="225"/>
      <c r="P350" s="225"/>
      <c r="Q350" s="225"/>
      <c r="R350" s="225"/>
      <c r="S350" s="225"/>
      <c r="T350" s="226"/>
      <c r="AT350" s="227" t="s">
        <v>132</v>
      </c>
      <c r="AU350" s="227" t="s">
        <v>83</v>
      </c>
      <c r="AV350" s="14" t="s">
        <v>83</v>
      </c>
      <c r="AW350" s="14" t="s">
        <v>31</v>
      </c>
      <c r="AX350" s="14" t="s">
        <v>75</v>
      </c>
      <c r="AY350" s="227" t="s">
        <v>123</v>
      </c>
    </row>
    <row r="351" spans="1:65" s="12" customFormat="1" ht="11.25">
      <c r="B351" s="196"/>
      <c r="C351" s="197"/>
      <c r="D351" s="191" t="s">
        <v>132</v>
      </c>
      <c r="E351" s="198" t="s">
        <v>1</v>
      </c>
      <c r="F351" s="199" t="s">
        <v>83</v>
      </c>
      <c r="G351" s="197"/>
      <c r="H351" s="200">
        <v>1</v>
      </c>
      <c r="I351" s="201"/>
      <c r="J351" s="197"/>
      <c r="K351" s="197"/>
      <c r="L351" s="202"/>
      <c r="M351" s="203"/>
      <c r="N351" s="204"/>
      <c r="O351" s="204"/>
      <c r="P351" s="204"/>
      <c r="Q351" s="204"/>
      <c r="R351" s="204"/>
      <c r="S351" s="204"/>
      <c r="T351" s="205"/>
      <c r="AT351" s="206" t="s">
        <v>132</v>
      </c>
      <c r="AU351" s="206" t="s">
        <v>83</v>
      </c>
      <c r="AV351" s="12" t="s">
        <v>85</v>
      </c>
      <c r="AW351" s="12" t="s">
        <v>31</v>
      </c>
      <c r="AX351" s="12" t="s">
        <v>75</v>
      </c>
      <c r="AY351" s="206" t="s">
        <v>123</v>
      </c>
    </row>
    <row r="352" spans="1:65" s="14" customFormat="1" ht="11.25">
      <c r="B352" s="218"/>
      <c r="C352" s="219"/>
      <c r="D352" s="191" t="s">
        <v>132</v>
      </c>
      <c r="E352" s="220" t="s">
        <v>1</v>
      </c>
      <c r="F352" s="221" t="s">
        <v>285</v>
      </c>
      <c r="G352" s="219"/>
      <c r="H352" s="220" t="s">
        <v>1</v>
      </c>
      <c r="I352" s="222"/>
      <c r="J352" s="219"/>
      <c r="K352" s="219"/>
      <c r="L352" s="223"/>
      <c r="M352" s="224"/>
      <c r="N352" s="225"/>
      <c r="O352" s="225"/>
      <c r="P352" s="225"/>
      <c r="Q352" s="225"/>
      <c r="R352" s="225"/>
      <c r="S352" s="225"/>
      <c r="T352" s="226"/>
      <c r="AT352" s="227" t="s">
        <v>132</v>
      </c>
      <c r="AU352" s="227" t="s">
        <v>83</v>
      </c>
      <c r="AV352" s="14" t="s">
        <v>83</v>
      </c>
      <c r="AW352" s="14" t="s">
        <v>31</v>
      </c>
      <c r="AX352" s="14" t="s">
        <v>75</v>
      </c>
      <c r="AY352" s="227" t="s">
        <v>123</v>
      </c>
    </row>
    <row r="353" spans="1:65" s="12" customFormat="1" ht="11.25">
      <c r="B353" s="196"/>
      <c r="C353" s="197"/>
      <c r="D353" s="191" t="s">
        <v>132</v>
      </c>
      <c r="E353" s="198" t="s">
        <v>1</v>
      </c>
      <c r="F353" s="199" t="s">
        <v>83</v>
      </c>
      <c r="G353" s="197"/>
      <c r="H353" s="200">
        <v>1</v>
      </c>
      <c r="I353" s="201"/>
      <c r="J353" s="197"/>
      <c r="K353" s="197"/>
      <c r="L353" s="202"/>
      <c r="M353" s="203"/>
      <c r="N353" s="204"/>
      <c r="O353" s="204"/>
      <c r="P353" s="204"/>
      <c r="Q353" s="204"/>
      <c r="R353" s="204"/>
      <c r="S353" s="204"/>
      <c r="T353" s="205"/>
      <c r="AT353" s="206" t="s">
        <v>132</v>
      </c>
      <c r="AU353" s="206" t="s">
        <v>83</v>
      </c>
      <c r="AV353" s="12" t="s">
        <v>85</v>
      </c>
      <c r="AW353" s="12" t="s">
        <v>31</v>
      </c>
      <c r="AX353" s="12" t="s">
        <v>75</v>
      </c>
      <c r="AY353" s="206" t="s">
        <v>123</v>
      </c>
    </row>
    <row r="354" spans="1:65" s="13" customFormat="1" ht="11.25">
      <c r="B354" s="207"/>
      <c r="C354" s="208"/>
      <c r="D354" s="191" t="s">
        <v>132</v>
      </c>
      <c r="E354" s="209" t="s">
        <v>1</v>
      </c>
      <c r="F354" s="210" t="s">
        <v>134</v>
      </c>
      <c r="G354" s="208"/>
      <c r="H354" s="211">
        <v>2</v>
      </c>
      <c r="I354" s="212"/>
      <c r="J354" s="208"/>
      <c r="K354" s="208"/>
      <c r="L354" s="213"/>
      <c r="M354" s="214"/>
      <c r="N354" s="215"/>
      <c r="O354" s="215"/>
      <c r="P354" s="215"/>
      <c r="Q354" s="215"/>
      <c r="R354" s="215"/>
      <c r="S354" s="215"/>
      <c r="T354" s="216"/>
      <c r="AT354" s="217" t="s">
        <v>132</v>
      </c>
      <c r="AU354" s="217" t="s">
        <v>83</v>
      </c>
      <c r="AV354" s="13" t="s">
        <v>135</v>
      </c>
      <c r="AW354" s="13" t="s">
        <v>31</v>
      </c>
      <c r="AX354" s="13" t="s">
        <v>83</v>
      </c>
      <c r="AY354" s="217" t="s">
        <v>123</v>
      </c>
    </row>
    <row r="355" spans="1:65" s="2" customFormat="1" ht="16.5" customHeight="1">
      <c r="A355" s="33"/>
      <c r="B355" s="34"/>
      <c r="C355" s="177" t="s">
        <v>329</v>
      </c>
      <c r="D355" s="177" t="s">
        <v>124</v>
      </c>
      <c r="E355" s="178" t="s">
        <v>330</v>
      </c>
      <c r="F355" s="179" t="s">
        <v>331</v>
      </c>
      <c r="G355" s="180" t="s">
        <v>127</v>
      </c>
      <c r="H355" s="181">
        <v>2</v>
      </c>
      <c r="I355" s="182"/>
      <c r="J355" s="183">
        <f>ROUND(I355*H355,2)</f>
        <v>0</v>
      </c>
      <c r="K355" s="179" t="s">
        <v>128</v>
      </c>
      <c r="L355" s="184"/>
      <c r="M355" s="185" t="s">
        <v>1</v>
      </c>
      <c r="N355" s="186" t="s">
        <v>40</v>
      </c>
      <c r="O355" s="70"/>
      <c r="P355" s="187">
        <f>O355*H355</f>
        <v>0</v>
      </c>
      <c r="Q355" s="187">
        <v>1.0699999999999999E-2</v>
      </c>
      <c r="R355" s="187">
        <f>Q355*H355</f>
        <v>2.1399999999999999E-2</v>
      </c>
      <c r="S355" s="187">
        <v>0</v>
      </c>
      <c r="T355" s="188">
        <f>S355*H355</f>
        <v>0</v>
      </c>
      <c r="U355" s="33"/>
      <c r="V355" s="33"/>
      <c r="W355" s="33"/>
      <c r="X355" s="33"/>
      <c r="Y355" s="33"/>
      <c r="Z355" s="33"/>
      <c r="AA355" s="33"/>
      <c r="AB355" s="33"/>
      <c r="AC355" s="33"/>
      <c r="AD355" s="33"/>
      <c r="AE355" s="33"/>
      <c r="AR355" s="189" t="s">
        <v>161</v>
      </c>
      <c r="AT355" s="189" t="s">
        <v>124</v>
      </c>
      <c r="AU355" s="189" t="s">
        <v>83</v>
      </c>
      <c r="AY355" s="16" t="s">
        <v>123</v>
      </c>
      <c r="BE355" s="190">
        <f>IF(N355="základní",J355,0)</f>
        <v>0</v>
      </c>
      <c r="BF355" s="190">
        <f>IF(N355="snížená",J355,0)</f>
        <v>0</v>
      </c>
      <c r="BG355" s="190">
        <f>IF(N355="zákl. přenesená",J355,0)</f>
        <v>0</v>
      </c>
      <c r="BH355" s="190">
        <f>IF(N355="sníž. přenesená",J355,0)</f>
        <v>0</v>
      </c>
      <c r="BI355" s="190">
        <f>IF(N355="nulová",J355,0)</f>
        <v>0</v>
      </c>
      <c r="BJ355" s="16" t="s">
        <v>83</v>
      </c>
      <c r="BK355" s="190">
        <f>ROUND(I355*H355,2)</f>
        <v>0</v>
      </c>
      <c r="BL355" s="16" t="s">
        <v>135</v>
      </c>
      <c r="BM355" s="189" t="s">
        <v>332</v>
      </c>
    </row>
    <row r="356" spans="1:65" s="2" customFormat="1" ht="11.25">
      <c r="A356" s="33"/>
      <c r="B356" s="34"/>
      <c r="C356" s="35"/>
      <c r="D356" s="191" t="s">
        <v>131</v>
      </c>
      <c r="E356" s="35"/>
      <c r="F356" s="192" t="s">
        <v>331</v>
      </c>
      <c r="G356" s="35"/>
      <c r="H356" s="35"/>
      <c r="I356" s="193"/>
      <c r="J356" s="35"/>
      <c r="K356" s="35"/>
      <c r="L356" s="38"/>
      <c r="M356" s="194"/>
      <c r="N356" s="195"/>
      <c r="O356" s="70"/>
      <c r="P356" s="70"/>
      <c r="Q356" s="70"/>
      <c r="R356" s="70"/>
      <c r="S356" s="70"/>
      <c r="T356" s="71"/>
      <c r="U356" s="33"/>
      <c r="V356" s="33"/>
      <c r="W356" s="33"/>
      <c r="X356" s="33"/>
      <c r="Y356" s="33"/>
      <c r="Z356" s="33"/>
      <c r="AA356" s="33"/>
      <c r="AB356" s="33"/>
      <c r="AC356" s="33"/>
      <c r="AD356" s="33"/>
      <c r="AE356" s="33"/>
      <c r="AT356" s="16" t="s">
        <v>131</v>
      </c>
      <c r="AU356" s="16" t="s">
        <v>83</v>
      </c>
    </row>
    <row r="357" spans="1:65" s="14" customFormat="1" ht="11.25">
      <c r="B357" s="218"/>
      <c r="C357" s="219"/>
      <c r="D357" s="191" t="s">
        <v>132</v>
      </c>
      <c r="E357" s="220" t="s">
        <v>1</v>
      </c>
      <c r="F357" s="221" t="s">
        <v>282</v>
      </c>
      <c r="G357" s="219"/>
      <c r="H357" s="220" t="s">
        <v>1</v>
      </c>
      <c r="I357" s="222"/>
      <c r="J357" s="219"/>
      <c r="K357" s="219"/>
      <c r="L357" s="223"/>
      <c r="M357" s="224"/>
      <c r="N357" s="225"/>
      <c r="O357" s="225"/>
      <c r="P357" s="225"/>
      <c r="Q357" s="225"/>
      <c r="R357" s="225"/>
      <c r="S357" s="225"/>
      <c r="T357" s="226"/>
      <c r="AT357" s="227" t="s">
        <v>132</v>
      </c>
      <c r="AU357" s="227" t="s">
        <v>83</v>
      </c>
      <c r="AV357" s="14" t="s">
        <v>83</v>
      </c>
      <c r="AW357" s="14" t="s">
        <v>31</v>
      </c>
      <c r="AX357" s="14" t="s">
        <v>75</v>
      </c>
      <c r="AY357" s="227" t="s">
        <v>123</v>
      </c>
    </row>
    <row r="358" spans="1:65" s="12" customFormat="1" ht="11.25">
      <c r="B358" s="196"/>
      <c r="C358" s="197"/>
      <c r="D358" s="191" t="s">
        <v>132</v>
      </c>
      <c r="E358" s="198" t="s">
        <v>1</v>
      </c>
      <c r="F358" s="199" t="s">
        <v>83</v>
      </c>
      <c r="G358" s="197"/>
      <c r="H358" s="200">
        <v>1</v>
      </c>
      <c r="I358" s="201"/>
      <c r="J358" s="197"/>
      <c r="K358" s="197"/>
      <c r="L358" s="202"/>
      <c r="M358" s="203"/>
      <c r="N358" s="204"/>
      <c r="O358" s="204"/>
      <c r="P358" s="204"/>
      <c r="Q358" s="204"/>
      <c r="R358" s="204"/>
      <c r="S358" s="204"/>
      <c r="T358" s="205"/>
      <c r="AT358" s="206" t="s">
        <v>132</v>
      </c>
      <c r="AU358" s="206" t="s">
        <v>83</v>
      </c>
      <c r="AV358" s="12" t="s">
        <v>85</v>
      </c>
      <c r="AW358" s="12" t="s">
        <v>31</v>
      </c>
      <c r="AX358" s="12" t="s">
        <v>75</v>
      </c>
      <c r="AY358" s="206" t="s">
        <v>123</v>
      </c>
    </row>
    <row r="359" spans="1:65" s="14" customFormat="1" ht="11.25">
      <c r="B359" s="218"/>
      <c r="C359" s="219"/>
      <c r="D359" s="191" t="s">
        <v>132</v>
      </c>
      <c r="E359" s="220" t="s">
        <v>1</v>
      </c>
      <c r="F359" s="221" t="s">
        <v>285</v>
      </c>
      <c r="G359" s="219"/>
      <c r="H359" s="220" t="s">
        <v>1</v>
      </c>
      <c r="I359" s="222"/>
      <c r="J359" s="219"/>
      <c r="K359" s="219"/>
      <c r="L359" s="223"/>
      <c r="M359" s="224"/>
      <c r="N359" s="225"/>
      <c r="O359" s="225"/>
      <c r="P359" s="225"/>
      <c r="Q359" s="225"/>
      <c r="R359" s="225"/>
      <c r="S359" s="225"/>
      <c r="T359" s="226"/>
      <c r="AT359" s="227" t="s">
        <v>132</v>
      </c>
      <c r="AU359" s="227" t="s">
        <v>83</v>
      </c>
      <c r="AV359" s="14" t="s">
        <v>83</v>
      </c>
      <c r="AW359" s="14" t="s">
        <v>31</v>
      </c>
      <c r="AX359" s="14" t="s">
        <v>75</v>
      </c>
      <c r="AY359" s="227" t="s">
        <v>123</v>
      </c>
    </row>
    <row r="360" spans="1:65" s="12" customFormat="1" ht="11.25">
      <c r="B360" s="196"/>
      <c r="C360" s="197"/>
      <c r="D360" s="191" t="s">
        <v>132</v>
      </c>
      <c r="E360" s="198" t="s">
        <v>1</v>
      </c>
      <c r="F360" s="199" t="s">
        <v>83</v>
      </c>
      <c r="G360" s="197"/>
      <c r="H360" s="200">
        <v>1</v>
      </c>
      <c r="I360" s="201"/>
      <c r="J360" s="197"/>
      <c r="K360" s="197"/>
      <c r="L360" s="202"/>
      <c r="M360" s="203"/>
      <c r="N360" s="204"/>
      <c r="O360" s="204"/>
      <c r="P360" s="204"/>
      <c r="Q360" s="204"/>
      <c r="R360" s="204"/>
      <c r="S360" s="204"/>
      <c r="T360" s="205"/>
      <c r="AT360" s="206" t="s">
        <v>132</v>
      </c>
      <c r="AU360" s="206" t="s">
        <v>83</v>
      </c>
      <c r="AV360" s="12" t="s">
        <v>85</v>
      </c>
      <c r="AW360" s="12" t="s">
        <v>31</v>
      </c>
      <c r="AX360" s="12" t="s">
        <v>75</v>
      </c>
      <c r="AY360" s="206" t="s">
        <v>123</v>
      </c>
    </row>
    <row r="361" spans="1:65" s="13" customFormat="1" ht="11.25">
      <c r="B361" s="207"/>
      <c r="C361" s="208"/>
      <c r="D361" s="191" t="s">
        <v>132</v>
      </c>
      <c r="E361" s="209" t="s">
        <v>1</v>
      </c>
      <c r="F361" s="210" t="s">
        <v>134</v>
      </c>
      <c r="G361" s="208"/>
      <c r="H361" s="211">
        <v>2</v>
      </c>
      <c r="I361" s="212"/>
      <c r="J361" s="208"/>
      <c r="K361" s="208"/>
      <c r="L361" s="213"/>
      <c r="M361" s="214"/>
      <c r="N361" s="215"/>
      <c r="O361" s="215"/>
      <c r="P361" s="215"/>
      <c r="Q361" s="215"/>
      <c r="R361" s="215"/>
      <c r="S361" s="215"/>
      <c r="T361" s="216"/>
      <c r="AT361" s="217" t="s">
        <v>132</v>
      </c>
      <c r="AU361" s="217" t="s">
        <v>83</v>
      </c>
      <c r="AV361" s="13" t="s">
        <v>135</v>
      </c>
      <c r="AW361" s="13" t="s">
        <v>31</v>
      </c>
      <c r="AX361" s="13" t="s">
        <v>83</v>
      </c>
      <c r="AY361" s="217" t="s">
        <v>123</v>
      </c>
    </row>
    <row r="362" spans="1:65" s="2" customFormat="1" ht="21.75" customHeight="1">
      <c r="A362" s="33"/>
      <c r="B362" s="34"/>
      <c r="C362" s="177" t="s">
        <v>333</v>
      </c>
      <c r="D362" s="177" t="s">
        <v>124</v>
      </c>
      <c r="E362" s="178" t="s">
        <v>334</v>
      </c>
      <c r="F362" s="179" t="s">
        <v>335</v>
      </c>
      <c r="G362" s="180" t="s">
        <v>127</v>
      </c>
      <c r="H362" s="181">
        <v>2</v>
      </c>
      <c r="I362" s="182"/>
      <c r="J362" s="183">
        <f>ROUND(I362*H362,2)</f>
        <v>0</v>
      </c>
      <c r="K362" s="179" t="s">
        <v>128</v>
      </c>
      <c r="L362" s="184"/>
      <c r="M362" s="185" t="s">
        <v>1</v>
      </c>
      <c r="N362" s="186" t="s">
        <v>40</v>
      </c>
      <c r="O362" s="70"/>
      <c r="P362" s="187">
        <f>O362*H362</f>
        <v>0</v>
      </c>
      <c r="Q362" s="187">
        <v>6.1000000000000004E-3</v>
      </c>
      <c r="R362" s="187">
        <f>Q362*H362</f>
        <v>1.2200000000000001E-2</v>
      </c>
      <c r="S362" s="187">
        <v>0</v>
      </c>
      <c r="T362" s="188">
        <f>S362*H362</f>
        <v>0</v>
      </c>
      <c r="U362" s="33"/>
      <c r="V362" s="33"/>
      <c r="W362" s="33"/>
      <c r="X362" s="33"/>
      <c r="Y362" s="33"/>
      <c r="Z362" s="33"/>
      <c r="AA362" s="33"/>
      <c r="AB362" s="33"/>
      <c r="AC362" s="33"/>
      <c r="AD362" s="33"/>
      <c r="AE362" s="33"/>
      <c r="AR362" s="189" t="s">
        <v>161</v>
      </c>
      <c r="AT362" s="189" t="s">
        <v>124</v>
      </c>
      <c r="AU362" s="189" t="s">
        <v>83</v>
      </c>
      <c r="AY362" s="16" t="s">
        <v>123</v>
      </c>
      <c r="BE362" s="190">
        <f>IF(N362="základní",J362,0)</f>
        <v>0</v>
      </c>
      <c r="BF362" s="190">
        <f>IF(N362="snížená",J362,0)</f>
        <v>0</v>
      </c>
      <c r="BG362" s="190">
        <f>IF(N362="zákl. přenesená",J362,0)</f>
        <v>0</v>
      </c>
      <c r="BH362" s="190">
        <f>IF(N362="sníž. přenesená",J362,0)</f>
        <v>0</v>
      </c>
      <c r="BI362" s="190">
        <f>IF(N362="nulová",J362,0)</f>
        <v>0</v>
      </c>
      <c r="BJ362" s="16" t="s">
        <v>83</v>
      </c>
      <c r="BK362" s="190">
        <f>ROUND(I362*H362,2)</f>
        <v>0</v>
      </c>
      <c r="BL362" s="16" t="s">
        <v>135</v>
      </c>
      <c r="BM362" s="189" t="s">
        <v>336</v>
      </c>
    </row>
    <row r="363" spans="1:65" s="2" customFormat="1" ht="11.25">
      <c r="A363" s="33"/>
      <c r="B363" s="34"/>
      <c r="C363" s="35"/>
      <c r="D363" s="191" t="s">
        <v>131</v>
      </c>
      <c r="E363" s="35"/>
      <c r="F363" s="192" t="s">
        <v>335</v>
      </c>
      <c r="G363" s="35"/>
      <c r="H363" s="35"/>
      <c r="I363" s="193"/>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131</v>
      </c>
      <c r="AU363" s="16" t="s">
        <v>83</v>
      </c>
    </row>
    <row r="364" spans="1:65" s="14" customFormat="1" ht="11.25">
      <c r="B364" s="218"/>
      <c r="C364" s="219"/>
      <c r="D364" s="191" t="s">
        <v>132</v>
      </c>
      <c r="E364" s="220" t="s">
        <v>1</v>
      </c>
      <c r="F364" s="221" t="s">
        <v>282</v>
      </c>
      <c r="G364" s="219"/>
      <c r="H364" s="220" t="s">
        <v>1</v>
      </c>
      <c r="I364" s="222"/>
      <c r="J364" s="219"/>
      <c r="K364" s="219"/>
      <c r="L364" s="223"/>
      <c r="M364" s="224"/>
      <c r="N364" s="225"/>
      <c r="O364" s="225"/>
      <c r="P364" s="225"/>
      <c r="Q364" s="225"/>
      <c r="R364" s="225"/>
      <c r="S364" s="225"/>
      <c r="T364" s="226"/>
      <c r="AT364" s="227" t="s">
        <v>132</v>
      </c>
      <c r="AU364" s="227" t="s">
        <v>83</v>
      </c>
      <c r="AV364" s="14" t="s">
        <v>83</v>
      </c>
      <c r="AW364" s="14" t="s">
        <v>31</v>
      </c>
      <c r="AX364" s="14" t="s">
        <v>75</v>
      </c>
      <c r="AY364" s="227" t="s">
        <v>123</v>
      </c>
    </row>
    <row r="365" spans="1:65" s="12" customFormat="1" ht="11.25">
      <c r="B365" s="196"/>
      <c r="C365" s="197"/>
      <c r="D365" s="191" t="s">
        <v>132</v>
      </c>
      <c r="E365" s="198" t="s">
        <v>1</v>
      </c>
      <c r="F365" s="199" t="s">
        <v>85</v>
      </c>
      <c r="G365" s="197"/>
      <c r="H365" s="200">
        <v>2</v>
      </c>
      <c r="I365" s="201"/>
      <c r="J365" s="197"/>
      <c r="K365" s="197"/>
      <c r="L365" s="202"/>
      <c r="M365" s="203"/>
      <c r="N365" s="204"/>
      <c r="O365" s="204"/>
      <c r="P365" s="204"/>
      <c r="Q365" s="204"/>
      <c r="R365" s="204"/>
      <c r="S365" s="204"/>
      <c r="T365" s="205"/>
      <c r="AT365" s="206" t="s">
        <v>132</v>
      </c>
      <c r="AU365" s="206" t="s">
        <v>83</v>
      </c>
      <c r="AV365" s="12" t="s">
        <v>85</v>
      </c>
      <c r="AW365" s="12" t="s">
        <v>31</v>
      </c>
      <c r="AX365" s="12" t="s">
        <v>75</v>
      </c>
      <c r="AY365" s="206" t="s">
        <v>123</v>
      </c>
    </row>
    <row r="366" spans="1:65" s="13" customFormat="1" ht="11.25">
      <c r="B366" s="207"/>
      <c r="C366" s="208"/>
      <c r="D366" s="191" t="s">
        <v>132</v>
      </c>
      <c r="E366" s="209" t="s">
        <v>1</v>
      </c>
      <c r="F366" s="210" t="s">
        <v>134</v>
      </c>
      <c r="G366" s="208"/>
      <c r="H366" s="211">
        <v>2</v>
      </c>
      <c r="I366" s="212"/>
      <c r="J366" s="208"/>
      <c r="K366" s="208"/>
      <c r="L366" s="213"/>
      <c r="M366" s="214"/>
      <c r="N366" s="215"/>
      <c r="O366" s="215"/>
      <c r="P366" s="215"/>
      <c r="Q366" s="215"/>
      <c r="R366" s="215"/>
      <c r="S366" s="215"/>
      <c r="T366" s="216"/>
      <c r="AT366" s="217" t="s">
        <v>132</v>
      </c>
      <c r="AU366" s="217" t="s">
        <v>83</v>
      </c>
      <c r="AV366" s="13" t="s">
        <v>135</v>
      </c>
      <c r="AW366" s="13" t="s">
        <v>31</v>
      </c>
      <c r="AX366" s="13" t="s">
        <v>83</v>
      </c>
      <c r="AY366" s="217" t="s">
        <v>123</v>
      </c>
    </row>
    <row r="367" spans="1:65" s="2" customFormat="1" ht="21.75" customHeight="1">
      <c r="A367" s="33"/>
      <c r="B367" s="34"/>
      <c r="C367" s="177" t="s">
        <v>337</v>
      </c>
      <c r="D367" s="177" t="s">
        <v>124</v>
      </c>
      <c r="E367" s="178" t="s">
        <v>338</v>
      </c>
      <c r="F367" s="179" t="s">
        <v>339</v>
      </c>
      <c r="G367" s="180" t="s">
        <v>127</v>
      </c>
      <c r="H367" s="181">
        <v>24</v>
      </c>
      <c r="I367" s="182"/>
      <c r="J367" s="183">
        <f>ROUND(I367*H367,2)</f>
        <v>0</v>
      </c>
      <c r="K367" s="179" t="s">
        <v>128</v>
      </c>
      <c r="L367" s="184"/>
      <c r="M367" s="185" t="s">
        <v>1</v>
      </c>
      <c r="N367" s="186" t="s">
        <v>40</v>
      </c>
      <c r="O367" s="70"/>
      <c r="P367" s="187">
        <f>O367*H367</f>
        <v>0</v>
      </c>
      <c r="Q367" s="187">
        <v>4.3E-3</v>
      </c>
      <c r="R367" s="187">
        <f>Q367*H367</f>
        <v>0.1032</v>
      </c>
      <c r="S367" s="187">
        <v>0</v>
      </c>
      <c r="T367" s="188">
        <f>S367*H367</f>
        <v>0</v>
      </c>
      <c r="U367" s="33"/>
      <c r="V367" s="33"/>
      <c r="W367" s="33"/>
      <c r="X367" s="33"/>
      <c r="Y367" s="33"/>
      <c r="Z367" s="33"/>
      <c r="AA367" s="33"/>
      <c r="AB367" s="33"/>
      <c r="AC367" s="33"/>
      <c r="AD367" s="33"/>
      <c r="AE367" s="33"/>
      <c r="AR367" s="189" t="s">
        <v>161</v>
      </c>
      <c r="AT367" s="189" t="s">
        <v>124</v>
      </c>
      <c r="AU367" s="189" t="s">
        <v>83</v>
      </c>
      <c r="AY367" s="16" t="s">
        <v>123</v>
      </c>
      <c r="BE367" s="190">
        <f>IF(N367="základní",J367,0)</f>
        <v>0</v>
      </c>
      <c r="BF367" s="190">
        <f>IF(N367="snížená",J367,0)</f>
        <v>0</v>
      </c>
      <c r="BG367" s="190">
        <f>IF(N367="zákl. přenesená",J367,0)</f>
        <v>0</v>
      </c>
      <c r="BH367" s="190">
        <f>IF(N367="sníž. přenesená",J367,0)</f>
        <v>0</v>
      </c>
      <c r="BI367" s="190">
        <f>IF(N367="nulová",J367,0)</f>
        <v>0</v>
      </c>
      <c r="BJ367" s="16" t="s">
        <v>83</v>
      </c>
      <c r="BK367" s="190">
        <f>ROUND(I367*H367,2)</f>
        <v>0</v>
      </c>
      <c r="BL367" s="16" t="s">
        <v>135</v>
      </c>
      <c r="BM367" s="189" t="s">
        <v>340</v>
      </c>
    </row>
    <row r="368" spans="1:65" s="2" customFormat="1" ht="11.25">
      <c r="A368" s="33"/>
      <c r="B368" s="34"/>
      <c r="C368" s="35"/>
      <c r="D368" s="191" t="s">
        <v>131</v>
      </c>
      <c r="E368" s="35"/>
      <c r="F368" s="192" t="s">
        <v>339</v>
      </c>
      <c r="G368" s="35"/>
      <c r="H368" s="35"/>
      <c r="I368" s="193"/>
      <c r="J368" s="35"/>
      <c r="K368" s="35"/>
      <c r="L368" s="38"/>
      <c r="M368" s="194"/>
      <c r="N368" s="195"/>
      <c r="O368" s="70"/>
      <c r="P368" s="70"/>
      <c r="Q368" s="70"/>
      <c r="R368" s="70"/>
      <c r="S368" s="70"/>
      <c r="T368" s="71"/>
      <c r="U368" s="33"/>
      <c r="V368" s="33"/>
      <c r="W368" s="33"/>
      <c r="X368" s="33"/>
      <c r="Y368" s="33"/>
      <c r="Z368" s="33"/>
      <c r="AA368" s="33"/>
      <c r="AB368" s="33"/>
      <c r="AC368" s="33"/>
      <c r="AD368" s="33"/>
      <c r="AE368" s="33"/>
      <c r="AT368" s="16" t="s">
        <v>131</v>
      </c>
      <c r="AU368" s="16" t="s">
        <v>83</v>
      </c>
    </row>
    <row r="369" spans="1:65" s="14" customFormat="1" ht="11.25">
      <c r="B369" s="218"/>
      <c r="C369" s="219"/>
      <c r="D369" s="191" t="s">
        <v>132</v>
      </c>
      <c r="E369" s="220" t="s">
        <v>1</v>
      </c>
      <c r="F369" s="221" t="s">
        <v>282</v>
      </c>
      <c r="G369" s="219"/>
      <c r="H369" s="220" t="s">
        <v>1</v>
      </c>
      <c r="I369" s="222"/>
      <c r="J369" s="219"/>
      <c r="K369" s="219"/>
      <c r="L369" s="223"/>
      <c r="M369" s="224"/>
      <c r="N369" s="225"/>
      <c r="O369" s="225"/>
      <c r="P369" s="225"/>
      <c r="Q369" s="225"/>
      <c r="R369" s="225"/>
      <c r="S369" s="225"/>
      <c r="T369" s="226"/>
      <c r="AT369" s="227" t="s">
        <v>132</v>
      </c>
      <c r="AU369" s="227" t="s">
        <v>83</v>
      </c>
      <c r="AV369" s="14" t="s">
        <v>83</v>
      </c>
      <c r="AW369" s="14" t="s">
        <v>31</v>
      </c>
      <c r="AX369" s="14" t="s">
        <v>75</v>
      </c>
      <c r="AY369" s="227" t="s">
        <v>123</v>
      </c>
    </row>
    <row r="370" spans="1:65" s="12" customFormat="1" ht="11.25">
      <c r="B370" s="196"/>
      <c r="C370" s="197"/>
      <c r="D370" s="191" t="s">
        <v>132</v>
      </c>
      <c r="E370" s="198" t="s">
        <v>1</v>
      </c>
      <c r="F370" s="199" t="s">
        <v>161</v>
      </c>
      <c r="G370" s="197"/>
      <c r="H370" s="200">
        <v>8</v>
      </c>
      <c r="I370" s="201"/>
      <c r="J370" s="197"/>
      <c r="K370" s="197"/>
      <c r="L370" s="202"/>
      <c r="M370" s="203"/>
      <c r="N370" s="204"/>
      <c r="O370" s="204"/>
      <c r="P370" s="204"/>
      <c r="Q370" s="204"/>
      <c r="R370" s="204"/>
      <c r="S370" s="204"/>
      <c r="T370" s="205"/>
      <c r="AT370" s="206" t="s">
        <v>132</v>
      </c>
      <c r="AU370" s="206" t="s">
        <v>83</v>
      </c>
      <c r="AV370" s="12" t="s">
        <v>85</v>
      </c>
      <c r="AW370" s="12" t="s">
        <v>31</v>
      </c>
      <c r="AX370" s="12" t="s">
        <v>75</v>
      </c>
      <c r="AY370" s="206" t="s">
        <v>123</v>
      </c>
    </row>
    <row r="371" spans="1:65" s="14" customFormat="1" ht="11.25">
      <c r="B371" s="218"/>
      <c r="C371" s="219"/>
      <c r="D371" s="191" t="s">
        <v>132</v>
      </c>
      <c r="E371" s="220" t="s">
        <v>1</v>
      </c>
      <c r="F371" s="221" t="s">
        <v>285</v>
      </c>
      <c r="G371" s="219"/>
      <c r="H371" s="220" t="s">
        <v>1</v>
      </c>
      <c r="I371" s="222"/>
      <c r="J371" s="219"/>
      <c r="K371" s="219"/>
      <c r="L371" s="223"/>
      <c r="M371" s="224"/>
      <c r="N371" s="225"/>
      <c r="O371" s="225"/>
      <c r="P371" s="225"/>
      <c r="Q371" s="225"/>
      <c r="R371" s="225"/>
      <c r="S371" s="225"/>
      <c r="T371" s="226"/>
      <c r="AT371" s="227" t="s">
        <v>132</v>
      </c>
      <c r="AU371" s="227" t="s">
        <v>83</v>
      </c>
      <c r="AV371" s="14" t="s">
        <v>83</v>
      </c>
      <c r="AW371" s="14" t="s">
        <v>31</v>
      </c>
      <c r="AX371" s="14" t="s">
        <v>75</v>
      </c>
      <c r="AY371" s="227" t="s">
        <v>123</v>
      </c>
    </row>
    <row r="372" spans="1:65" s="12" customFormat="1" ht="11.25">
      <c r="B372" s="196"/>
      <c r="C372" s="197"/>
      <c r="D372" s="191" t="s">
        <v>132</v>
      </c>
      <c r="E372" s="198" t="s">
        <v>1</v>
      </c>
      <c r="F372" s="199" t="s">
        <v>217</v>
      </c>
      <c r="G372" s="197"/>
      <c r="H372" s="200">
        <v>16</v>
      </c>
      <c r="I372" s="201"/>
      <c r="J372" s="197"/>
      <c r="K372" s="197"/>
      <c r="L372" s="202"/>
      <c r="M372" s="203"/>
      <c r="N372" s="204"/>
      <c r="O372" s="204"/>
      <c r="P372" s="204"/>
      <c r="Q372" s="204"/>
      <c r="R372" s="204"/>
      <c r="S372" s="204"/>
      <c r="T372" s="205"/>
      <c r="AT372" s="206" t="s">
        <v>132</v>
      </c>
      <c r="AU372" s="206" t="s">
        <v>83</v>
      </c>
      <c r="AV372" s="12" t="s">
        <v>85</v>
      </c>
      <c r="AW372" s="12" t="s">
        <v>31</v>
      </c>
      <c r="AX372" s="12" t="s">
        <v>75</v>
      </c>
      <c r="AY372" s="206" t="s">
        <v>123</v>
      </c>
    </row>
    <row r="373" spans="1:65" s="13" customFormat="1" ht="11.25">
      <c r="B373" s="207"/>
      <c r="C373" s="208"/>
      <c r="D373" s="191" t="s">
        <v>132</v>
      </c>
      <c r="E373" s="209" t="s">
        <v>1</v>
      </c>
      <c r="F373" s="210" t="s">
        <v>134</v>
      </c>
      <c r="G373" s="208"/>
      <c r="H373" s="211">
        <v>24</v>
      </c>
      <c r="I373" s="212"/>
      <c r="J373" s="208"/>
      <c r="K373" s="208"/>
      <c r="L373" s="213"/>
      <c r="M373" s="214"/>
      <c r="N373" s="215"/>
      <c r="O373" s="215"/>
      <c r="P373" s="215"/>
      <c r="Q373" s="215"/>
      <c r="R373" s="215"/>
      <c r="S373" s="215"/>
      <c r="T373" s="216"/>
      <c r="AT373" s="217" t="s">
        <v>132</v>
      </c>
      <c r="AU373" s="217" t="s">
        <v>83</v>
      </c>
      <c r="AV373" s="13" t="s">
        <v>135</v>
      </c>
      <c r="AW373" s="13" t="s">
        <v>31</v>
      </c>
      <c r="AX373" s="13" t="s">
        <v>83</v>
      </c>
      <c r="AY373" s="217" t="s">
        <v>123</v>
      </c>
    </row>
    <row r="374" spans="1:65" s="2" customFormat="1" ht="16.5" customHeight="1">
      <c r="A374" s="33"/>
      <c r="B374" s="34"/>
      <c r="C374" s="177" t="s">
        <v>341</v>
      </c>
      <c r="D374" s="177" t="s">
        <v>124</v>
      </c>
      <c r="E374" s="178" t="s">
        <v>342</v>
      </c>
      <c r="F374" s="179" t="s">
        <v>343</v>
      </c>
      <c r="G374" s="180" t="s">
        <v>127</v>
      </c>
      <c r="H374" s="181">
        <v>2</v>
      </c>
      <c r="I374" s="182"/>
      <c r="J374" s="183">
        <f>ROUND(I374*H374,2)</f>
        <v>0</v>
      </c>
      <c r="K374" s="179" t="s">
        <v>128</v>
      </c>
      <c r="L374" s="184"/>
      <c r="M374" s="185" t="s">
        <v>1</v>
      </c>
      <c r="N374" s="186" t="s">
        <v>40</v>
      </c>
      <c r="O374" s="70"/>
      <c r="P374" s="187">
        <f>O374*H374</f>
        <v>0</v>
      </c>
      <c r="Q374" s="187">
        <v>3.7000000000000002E-3</v>
      </c>
      <c r="R374" s="187">
        <f>Q374*H374</f>
        <v>7.4000000000000003E-3</v>
      </c>
      <c r="S374" s="187">
        <v>0</v>
      </c>
      <c r="T374" s="188">
        <f>S374*H374</f>
        <v>0</v>
      </c>
      <c r="U374" s="33"/>
      <c r="V374" s="33"/>
      <c r="W374" s="33"/>
      <c r="X374" s="33"/>
      <c r="Y374" s="33"/>
      <c r="Z374" s="33"/>
      <c r="AA374" s="33"/>
      <c r="AB374" s="33"/>
      <c r="AC374" s="33"/>
      <c r="AD374" s="33"/>
      <c r="AE374" s="33"/>
      <c r="AR374" s="189" t="s">
        <v>161</v>
      </c>
      <c r="AT374" s="189" t="s">
        <v>124</v>
      </c>
      <c r="AU374" s="189" t="s">
        <v>83</v>
      </c>
      <c r="AY374" s="16" t="s">
        <v>123</v>
      </c>
      <c r="BE374" s="190">
        <f>IF(N374="základní",J374,0)</f>
        <v>0</v>
      </c>
      <c r="BF374" s="190">
        <f>IF(N374="snížená",J374,0)</f>
        <v>0</v>
      </c>
      <c r="BG374" s="190">
        <f>IF(N374="zákl. přenesená",J374,0)</f>
        <v>0</v>
      </c>
      <c r="BH374" s="190">
        <f>IF(N374="sníž. přenesená",J374,0)</f>
        <v>0</v>
      </c>
      <c r="BI374" s="190">
        <f>IF(N374="nulová",J374,0)</f>
        <v>0</v>
      </c>
      <c r="BJ374" s="16" t="s">
        <v>83</v>
      </c>
      <c r="BK374" s="190">
        <f>ROUND(I374*H374,2)</f>
        <v>0</v>
      </c>
      <c r="BL374" s="16" t="s">
        <v>135</v>
      </c>
      <c r="BM374" s="189" t="s">
        <v>344</v>
      </c>
    </row>
    <row r="375" spans="1:65" s="2" customFormat="1" ht="11.25">
      <c r="A375" s="33"/>
      <c r="B375" s="34"/>
      <c r="C375" s="35"/>
      <c r="D375" s="191" t="s">
        <v>131</v>
      </c>
      <c r="E375" s="35"/>
      <c r="F375" s="192" t="s">
        <v>343</v>
      </c>
      <c r="G375" s="35"/>
      <c r="H375" s="35"/>
      <c r="I375" s="193"/>
      <c r="J375" s="35"/>
      <c r="K375" s="35"/>
      <c r="L375" s="38"/>
      <c r="M375" s="194"/>
      <c r="N375" s="195"/>
      <c r="O375" s="70"/>
      <c r="P375" s="70"/>
      <c r="Q375" s="70"/>
      <c r="R375" s="70"/>
      <c r="S375" s="70"/>
      <c r="T375" s="71"/>
      <c r="U375" s="33"/>
      <c r="V375" s="33"/>
      <c r="W375" s="33"/>
      <c r="X375" s="33"/>
      <c r="Y375" s="33"/>
      <c r="Z375" s="33"/>
      <c r="AA375" s="33"/>
      <c r="AB375" s="33"/>
      <c r="AC375" s="33"/>
      <c r="AD375" s="33"/>
      <c r="AE375" s="33"/>
      <c r="AT375" s="16" t="s">
        <v>131</v>
      </c>
      <c r="AU375" s="16" t="s">
        <v>83</v>
      </c>
    </row>
    <row r="376" spans="1:65" s="14" customFormat="1" ht="11.25">
      <c r="B376" s="218"/>
      <c r="C376" s="219"/>
      <c r="D376" s="191" t="s">
        <v>132</v>
      </c>
      <c r="E376" s="220" t="s">
        <v>1</v>
      </c>
      <c r="F376" s="221" t="s">
        <v>282</v>
      </c>
      <c r="G376" s="219"/>
      <c r="H376" s="220" t="s">
        <v>1</v>
      </c>
      <c r="I376" s="222"/>
      <c r="J376" s="219"/>
      <c r="K376" s="219"/>
      <c r="L376" s="223"/>
      <c r="M376" s="224"/>
      <c r="N376" s="225"/>
      <c r="O376" s="225"/>
      <c r="P376" s="225"/>
      <c r="Q376" s="225"/>
      <c r="R376" s="225"/>
      <c r="S376" s="225"/>
      <c r="T376" s="226"/>
      <c r="AT376" s="227" t="s">
        <v>132</v>
      </c>
      <c r="AU376" s="227" t="s">
        <v>83</v>
      </c>
      <c r="AV376" s="14" t="s">
        <v>83</v>
      </c>
      <c r="AW376" s="14" t="s">
        <v>31</v>
      </c>
      <c r="AX376" s="14" t="s">
        <v>75</v>
      </c>
      <c r="AY376" s="227" t="s">
        <v>123</v>
      </c>
    </row>
    <row r="377" spans="1:65" s="12" customFormat="1" ht="11.25">
      <c r="B377" s="196"/>
      <c r="C377" s="197"/>
      <c r="D377" s="191" t="s">
        <v>132</v>
      </c>
      <c r="E377" s="198" t="s">
        <v>1</v>
      </c>
      <c r="F377" s="199" t="s">
        <v>83</v>
      </c>
      <c r="G377" s="197"/>
      <c r="H377" s="200">
        <v>1</v>
      </c>
      <c r="I377" s="201"/>
      <c r="J377" s="197"/>
      <c r="K377" s="197"/>
      <c r="L377" s="202"/>
      <c r="M377" s="203"/>
      <c r="N377" s="204"/>
      <c r="O377" s="204"/>
      <c r="P377" s="204"/>
      <c r="Q377" s="204"/>
      <c r="R377" s="204"/>
      <c r="S377" s="204"/>
      <c r="T377" s="205"/>
      <c r="AT377" s="206" t="s">
        <v>132</v>
      </c>
      <c r="AU377" s="206" t="s">
        <v>83</v>
      </c>
      <c r="AV377" s="12" t="s">
        <v>85</v>
      </c>
      <c r="AW377" s="12" t="s">
        <v>31</v>
      </c>
      <c r="AX377" s="12" t="s">
        <v>75</v>
      </c>
      <c r="AY377" s="206" t="s">
        <v>123</v>
      </c>
    </row>
    <row r="378" spans="1:65" s="14" customFormat="1" ht="11.25">
      <c r="B378" s="218"/>
      <c r="C378" s="219"/>
      <c r="D378" s="191" t="s">
        <v>132</v>
      </c>
      <c r="E378" s="220" t="s">
        <v>1</v>
      </c>
      <c r="F378" s="221" t="s">
        <v>285</v>
      </c>
      <c r="G378" s="219"/>
      <c r="H378" s="220" t="s">
        <v>1</v>
      </c>
      <c r="I378" s="222"/>
      <c r="J378" s="219"/>
      <c r="K378" s="219"/>
      <c r="L378" s="223"/>
      <c r="M378" s="224"/>
      <c r="N378" s="225"/>
      <c r="O378" s="225"/>
      <c r="P378" s="225"/>
      <c r="Q378" s="225"/>
      <c r="R378" s="225"/>
      <c r="S378" s="225"/>
      <c r="T378" s="226"/>
      <c r="AT378" s="227" t="s">
        <v>132</v>
      </c>
      <c r="AU378" s="227" t="s">
        <v>83</v>
      </c>
      <c r="AV378" s="14" t="s">
        <v>83</v>
      </c>
      <c r="AW378" s="14" t="s">
        <v>31</v>
      </c>
      <c r="AX378" s="14" t="s">
        <v>75</v>
      </c>
      <c r="AY378" s="227" t="s">
        <v>123</v>
      </c>
    </row>
    <row r="379" spans="1:65" s="12" customFormat="1" ht="11.25">
      <c r="B379" s="196"/>
      <c r="C379" s="197"/>
      <c r="D379" s="191" t="s">
        <v>132</v>
      </c>
      <c r="E379" s="198" t="s">
        <v>1</v>
      </c>
      <c r="F379" s="199" t="s">
        <v>83</v>
      </c>
      <c r="G379" s="197"/>
      <c r="H379" s="200">
        <v>1</v>
      </c>
      <c r="I379" s="201"/>
      <c r="J379" s="197"/>
      <c r="K379" s="197"/>
      <c r="L379" s="202"/>
      <c r="M379" s="203"/>
      <c r="N379" s="204"/>
      <c r="O379" s="204"/>
      <c r="P379" s="204"/>
      <c r="Q379" s="204"/>
      <c r="R379" s="204"/>
      <c r="S379" s="204"/>
      <c r="T379" s="205"/>
      <c r="AT379" s="206" t="s">
        <v>132</v>
      </c>
      <c r="AU379" s="206" t="s">
        <v>83</v>
      </c>
      <c r="AV379" s="12" t="s">
        <v>85</v>
      </c>
      <c r="AW379" s="12" t="s">
        <v>31</v>
      </c>
      <c r="AX379" s="12" t="s">
        <v>75</v>
      </c>
      <c r="AY379" s="206" t="s">
        <v>123</v>
      </c>
    </row>
    <row r="380" spans="1:65" s="13" customFormat="1" ht="11.25">
      <c r="B380" s="207"/>
      <c r="C380" s="208"/>
      <c r="D380" s="191" t="s">
        <v>132</v>
      </c>
      <c r="E380" s="209" t="s">
        <v>1</v>
      </c>
      <c r="F380" s="210" t="s">
        <v>134</v>
      </c>
      <c r="G380" s="208"/>
      <c r="H380" s="211">
        <v>2</v>
      </c>
      <c r="I380" s="212"/>
      <c r="J380" s="208"/>
      <c r="K380" s="208"/>
      <c r="L380" s="213"/>
      <c r="M380" s="214"/>
      <c r="N380" s="215"/>
      <c r="O380" s="215"/>
      <c r="P380" s="215"/>
      <c r="Q380" s="215"/>
      <c r="R380" s="215"/>
      <c r="S380" s="215"/>
      <c r="T380" s="216"/>
      <c r="AT380" s="217" t="s">
        <v>132</v>
      </c>
      <c r="AU380" s="217" t="s">
        <v>83</v>
      </c>
      <c r="AV380" s="13" t="s">
        <v>135</v>
      </c>
      <c r="AW380" s="13" t="s">
        <v>31</v>
      </c>
      <c r="AX380" s="13" t="s">
        <v>83</v>
      </c>
      <c r="AY380" s="217" t="s">
        <v>123</v>
      </c>
    </row>
    <row r="381" spans="1:65" s="2" customFormat="1" ht="16.5" customHeight="1">
      <c r="A381" s="33"/>
      <c r="B381" s="34"/>
      <c r="C381" s="177" t="s">
        <v>345</v>
      </c>
      <c r="D381" s="177" t="s">
        <v>124</v>
      </c>
      <c r="E381" s="178" t="s">
        <v>346</v>
      </c>
      <c r="F381" s="179" t="s">
        <v>347</v>
      </c>
      <c r="G381" s="180" t="s">
        <v>127</v>
      </c>
      <c r="H381" s="181">
        <v>4</v>
      </c>
      <c r="I381" s="182"/>
      <c r="J381" s="183">
        <f>ROUND(I381*H381,2)</f>
        <v>0</v>
      </c>
      <c r="K381" s="179" t="s">
        <v>128</v>
      </c>
      <c r="L381" s="184"/>
      <c r="M381" s="185" t="s">
        <v>1</v>
      </c>
      <c r="N381" s="186" t="s">
        <v>40</v>
      </c>
      <c r="O381" s="70"/>
      <c r="P381" s="187">
        <f>O381*H381</f>
        <v>0</v>
      </c>
      <c r="Q381" s="187">
        <v>1.2E-2</v>
      </c>
      <c r="R381" s="187">
        <f>Q381*H381</f>
        <v>4.8000000000000001E-2</v>
      </c>
      <c r="S381" s="187">
        <v>0</v>
      </c>
      <c r="T381" s="188">
        <f>S381*H381</f>
        <v>0</v>
      </c>
      <c r="U381" s="33"/>
      <c r="V381" s="33"/>
      <c r="W381" s="33"/>
      <c r="X381" s="33"/>
      <c r="Y381" s="33"/>
      <c r="Z381" s="33"/>
      <c r="AA381" s="33"/>
      <c r="AB381" s="33"/>
      <c r="AC381" s="33"/>
      <c r="AD381" s="33"/>
      <c r="AE381" s="33"/>
      <c r="AR381" s="189" t="s">
        <v>161</v>
      </c>
      <c r="AT381" s="189" t="s">
        <v>124</v>
      </c>
      <c r="AU381" s="189" t="s">
        <v>83</v>
      </c>
      <c r="AY381" s="16" t="s">
        <v>123</v>
      </c>
      <c r="BE381" s="190">
        <f>IF(N381="základní",J381,0)</f>
        <v>0</v>
      </c>
      <c r="BF381" s="190">
        <f>IF(N381="snížená",J381,0)</f>
        <v>0</v>
      </c>
      <c r="BG381" s="190">
        <f>IF(N381="zákl. přenesená",J381,0)</f>
        <v>0</v>
      </c>
      <c r="BH381" s="190">
        <f>IF(N381="sníž. přenesená",J381,0)</f>
        <v>0</v>
      </c>
      <c r="BI381" s="190">
        <f>IF(N381="nulová",J381,0)</f>
        <v>0</v>
      </c>
      <c r="BJ381" s="16" t="s">
        <v>83</v>
      </c>
      <c r="BK381" s="190">
        <f>ROUND(I381*H381,2)</f>
        <v>0</v>
      </c>
      <c r="BL381" s="16" t="s">
        <v>135</v>
      </c>
      <c r="BM381" s="189" t="s">
        <v>348</v>
      </c>
    </row>
    <row r="382" spans="1:65" s="2" customFormat="1" ht="11.25">
      <c r="A382" s="33"/>
      <c r="B382" s="34"/>
      <c r="C382" s="35"/>
      <c r="D382" s="191" t="s">
        <v>131</v>
      </c>
      <c r="E382" s="35"/>
      <c r="F382" s="192" t="s">
        <v>347</v>
      </c>
      <c r="G382" s="35"/>
      <c r="H382" s="35"/>
      <c r="I382" s="193"/>
      <c r="J382" s="35"/>
      <c r="K382" s="35"/>
      <c r="L382" s="38"/>
      <c r="M382" s="194"/>
      <c r="N382" s="195"/>
      <c r="O382" s="70"/>
      <c r="P382" s="70"/>
      <c r="Q382" s="70"/>
      <c r="R382" s="70"/>
      <c r="S382" s="70"/>
      <c r="T382" s="71"/>
      <c r="U382" s="33"/>
      <c r="V382" s="33"/>
      <c r="W382" s="33"/>
      <c r="X382" s="33"/>
      <c r="Y382" s="33"/>
      <c r="Z382" s="33"/>
      <c r="AA382" s="33"/>
      <c r="AB382" s="33"/>
      <c r="AC382" s="33"/>
      <c r="AD382" s="33"/>
      <c r="AE382" s="33"/>
      <c r="AT382" s="16" t="s">
        <v>131</v>
      </c>
      <c r="AU382" s="16" t="s">
        <v>83</v>
      </c>
    </row>
    <row r="383" spans="1:65" s="14" customFormat="1" ht="11.25">
      <c r="B383" s="218"/>
      <c r="C383" s="219"/>
      <c r="D383" s="191" t="s">
        <v>132</v>
      </c>
      <c r="E383" s="220" t="s">
        <v>1</v>
      </c>
      <c r="F383" s="221" t="s">
        <v>282</v>
      </c>
      <c r="G383" s="219"/>
      <c r="H383" s="220" t="s">
        <v>1</v>
      </c>
      <c r="I383" s="222"/>
      <c r="J383" s="219"/>
      <c r="K383" s="219"/>
      <c r="L383" s="223"/>
      <c r="M383" s="224"/>
      <c r="N383" s="225"/>
      <c r="O383" s="225"/>
      <c r="P383" s="225"/>
      <c r="Q383" s="225"/>
      <c r="R383" s="225"/>
      <c r="S383" s="225"/>
      <c r="T383" s="226"/>
      <c r="AT383" s="227" t="s">
        <v>132</v>
      </c>
      <c r="AU383" s="227" t="s">
        <v>83</v>
      </c>
      <c r="AV383" s="14" t="s">
        <v>83</v>
      </c>
      <c r="AW383" s="14" t="s">
        <v>31</v>
      </c>
      <c r="AX383" s="14" t="s">
        <v>75</v>
      </c>
      <c r="AY383" s="227" t="s">
        <v>123</v>
      </c>
    </row>
    <row r="384" spans="1:65" s="12" customFormat="1" ht="11.25">
      <c r="B384" s="196"/>
      <c r="C384" s="197"/>
      <c r="D384" s="191" t="s">
        <v>132</v>
      </c>
      <c r="E384" s="198" t="s">
        <v>1</v>
      </c>
      <c r="F384" s="199" t="s">
        <v>85</v>
      </c>
      <c r="G384" s="197"/>
      <c r="H384" s="200">
        <v>2</v>
      </c>
      <c r="I384" s="201"/>
      <c r="J384" s="197"/>
      <c r="K384" s="197"/>
      <c r="L384" s="202"/>
      <c r="M384" s="203"/>
      <c r="N384" s="204"/>
      <c r="O384" s="204"/>
      <c r="P384" s="204"/>
      <c r="Q384" s="204"/>
      <c r="R384" s="204"/>
      <c r="S384" s="204"/>
      <c r="T384" s="205"/>
      <c r="AT384" s="206" t="s">
        <v>132</v>
      </c>
      <c r="AU384" s="206" t="s">
        <v>83</v>
      </c>
      <c r="AV384" s="12" t="s">
        <v>85</v>
      </c>
      <c r="AW384" s="12" t="s">
        <v>31</v>
      </c>
      <c r="AX384" s="12" t="s">
        <v>75</v>
      </c>
      <c r="AY384" s="206" t="s">
        <v>123</v>
      </c>
    </row>
    <row r="385" spans="1:65" s="14" customFormat="1" ht="11.25">
      <c r="B385" s="218"/>
      <c r="C385" s="219"/>
      <c r="D385" s="191" t="s">
        <v>132</v>
      </c>
      <c r="E385" s="220" t="s">
        <v>1</v>
      </c>
      <c r="F385" s="221" t="s">
        <v>285</v>
      </c>
      <c r="G385" s="219"/>
      <c r="H385" s="220" t="s">
        <v>1</v>
      </c>
      <c r="I385" s="222"/>
      <c r="J385" s="219"/>
      <c r="K385" s="219"/>
      <c r="L385" s="223"/>
      <c r="M385" s="224"/>
      <c r="N385" s="225"/>
      <c r="O385" s="225"/>
      <c r="P385" s="225"/>
      <c r="Q385" s="225"/>
      <c r="R385" s="225"/>
      <c r="S385" s="225"/>
      <c r="T385" s="226"/>
      <c r="AT385" s="227" t="s">
        <v>132</v>
      </c>
      <c r="AU385" s="227" t="s">
        <v>83</v>
      </c>
      <c r="AV385" s="14" t="s">
        <v>83</v>
      </c>
      <c r="AW385" s="14" t="s">
        <v>31</v>
      </c>
      <c r="AX385" s="14" t="s">
        <v>75</v>
      </c>
      <c r="AY385" s="227" t="s">
        <v>123</v>
      </c>
    </row>
    <row r="386" spans="1:65" s="12" customFormat="1" ht="11.25">
      <c r="B386" s="196"/>
      <c r="C386" s="197"/>
      <c r="D386" s="191" t="s">
        <v>132</v>
      </c>
      <c r="E386" s="198" t="s">
        <v>1</v>
      </c>
      <c r="F386" s="199" t="s">
        <v>85</v>
      </c>
      <c r="G386" s="197"/>
      <c r="H386" s="200">
        <v>2</v>
      </c>
      <c r="I386" s="201"/>
      <c r="J386" s="197"/>
      <c r="K386" s="197"/>
      <c r="L386" s="202"/>
      <c r="M386" s="203"/>
      <c r="N386" s="204"/>
      <c r="O386" s="204"/>
      <c r="P386" s="204"/>
      <c r="Q386" s="204"/>
      <c r="R386" s="204"/>
      <c r="S386" s="204"/>
      <c r="T386" s="205"/>
      <c r="AT386" s="206" t="s">
        <v>132</v>
      </c>
      <c r="AU386" s="206" t="s">
        <v>83</v>
      </c>
      <c r="AV386" s="12" t="s">
        <v>85</v>
      </c>
      <c r="AW386" s="12" t="s">
        <v>31</v>
      </c>
      <c r="AX386" s="12" t="s">
        <v>75</v>
      </c>
      <c r="AY386" s="206" t="s">
        <v>123</v>
      </c>
    </row>
    <row r="387" spans="1:65" s="13" customFormat="1" ht="11.25">
      <c r="B387" s="207"/>
      <c r="C387" s="208"/>
      <c r="D387" s="191" t="s">
        <v>132</v>
      </c>
      <c r="E387" s="209" t="s">
        <v>1</v>
      </c>
      <c r="F387" s="210" t="s">
        <v>134</v>
      </c>
      <c r="G387" s="208"/>
      <c r="H387" s="211">
        <v>4</v>
      </c>
      <c r="I387" s="212"/>
      <c r="J387" s="208"/>
      <c r="K387" s="208"/>
      <c r="L387" s="213"/>
      <c r="M387" s="214"/>
      <c r="N387" s="215"/>
      <c r="O387" s="215"/>
      <c r="P387" s="215"/>
      <c r="Q387" s="215"/>
      <c r="R387" s="215"/>
      <c r="S387" s="215"/>
      <c r="T387" s="216"/>
      <c r="AT387" s="217" t="s">
        <v>132</v>
      </c>
      <c r="AU387" s="217" t="s">
        <v>83</v>
      </c>
      <c r="AV387" s="13" t="s">
        <v>135</v>
      </c>
      <c r="AW387" s="13" t="s">
        <v>31</v>
      </c>
      <c r="AX387" s="13" t="s">
        <v>83</v>
      </c>
      <c r="AY387" s="217" t="s">
        <v>123</v>
      </c>
    </row>
    <row r="388" spans="1:65" s="2" customFormat="1" ht="16.5" customHeight="1">
      <c r="A388" s="33"/>
      <c r="B388" s="34"/>
      <c r="C388" s="177" t="s">
        <v>349</v>
      </c>
      <c r="D388" s="177" t="s">
        <v>124</v>
      </c>
      <c r="E388" s="178" t="s">
        <v>350</v>
      </c>
      <c r="F388" s="179" t="s">
        <v>351</v>
      </c>
      <c r="G388" s="180" t="s">
        <v>352</v>
      </c>
      <c r="H388" s="181">
        <v>10723.41</v>
      </c>
      <c r="I388" s="182"/>
      <c r="J388" s="183">
        <f>ROUND(I388*H388,2)</f>
        <v>0</v>
      </c>
      <c r="K388" s="179" t="s">
        <v>128</v>
      </c>
      <c r="L388" s="184"/>
      <c r="M388" s="185" t="s">
        <v>1</v>
      </c>
      <c r="N388" s="186" t="s">
        <v>40</v>
      </c>
      <c r="O388" s="70"/>
      <c r="P388" s="187">
        <f>O388*H388</f>
        <v>0</v>
      </c>
      <c r="Q388" s="187">
        <v>1</v>
      </c>
      <c r="R388" s="187">
        <f>Q388*H388</f>
        <v>10723.41</v>
      </c>
      <c r="S388" s="187">
        <v>0</v>
      </c>
      <c r="T388" s="188">
        <f>S388*H388</f>
        <v>0</v>
      </c>
      <c r="U388" s="33"/>
      <c r="V388" s="33"/>
      <c r="W388" s="33"/>
      <c r="X388" s="33"/>
      <c r="Y388" s="33"/>
      <c r="Z388" s="33"/>
      <c r="AA388" s="33"/>
      <c r="AB388" s="33"/>
      <c r="AC388" s="33"/>
      <c r="AD388" s="33"/>
      <c r="AE388" s="33"/>
      <c r="AR388" s="189" t="s">
        <v>161</v>
      </c>
      <c r="AT388" s="189" t="s">
        <v>124</v>
      </c>
      <c r="AU388" s="189" t="s">
        <v>83</v>
      </c>
      <c r="AY388" s="16" t="s">
        <v>123</v>
      </c>
      <c r="BE388" s="190">
        <f>IF(N388="základní",J388,0)</f>
        <v>0</v>
      </c>
      <c r="BF388" s="190">
        <f>IF(N388="snížená",J388,0)</f>
        <v>0</v>
      </c>
      <c r="BG388" s="190">
        <f>IF(N388="zákl. přenesená",J388,0)</f>
        <v>0</v>
      </c>
      <c r="BH388" s="190">
        <f>IF(N388="sníž. přenesená",J388,0)</f>
        <v>0</v>
      </c>
      <c r="BI388" s="190">
        <f>IF(N388="nulová",J388,0)</f>
        <v>0</v>
      </c>
      <c r="BJ388" s="16" t="s">
        <v>83</v>
      </c>
      <c r="BK388" s="190">
        <f>ROUND(I388*H388,2)</f>
        <v>0</v>
      </c>
      <c r="BL388" s="16" t="s">
        <v>135</v>
      </c>
      <c r="BM388" s="189" t="s">
        <v>353</v>
      </c>
    </row>
    <row r="389" spans="1:65" s="2" customFormat="1" ht="11.25">
      <c r="A389" s="33"/>
      <c r="B389" s="34"/>
      <c r="C389" s="35"/>
      <c r="D389" s="191" t="s">
        <v>131</v>
      </c>
      <c r="E389" s="35"/>
      <c r="F389" s="192" t="s">
        <v>351</v>
      </c>
      <c r="G389" s="35"/>
      <c r="H389" s="35"/>
      <c r="I389" s="193"/>
      <c r="J389" s="35"/>
      <c r="K389" s="35"/>
      <c r="L389" s="38"/>
      <c r="M389" s="194"/>
      <c r="N389" s="195"/>
      <c r="O389" s="70"/>
      <c r="P389" s="70"/>
      <c r="Q389" s="70"/>
      <c r="R389" s="70"/>
      <c r="S389" s="70"/>
      <c r="T389" s="71"/>
      <c r="U389" s="33"/>
      <c r="V389" s="33"/>
      <c r="W389" s="33"/>
      <c r="X389" s="33"/>
      <c r="Y389" s="33"/>
      <c r="Z389" s="33"/>
      <c r="AA389" s="33"/>
      <c r="AB389" s="33"/>
      <c r="AC389" s="33"/>
      <c r="AD389" s="33"/>
      <c r="AE389" s="33"/>
      <c r="AT389" s="16" t="s">
        <v>131</v>
      </c>
      <c r="AU389" s="16" t="s">
        <v>83</v>
      </c>
    </row>
    <row r="390" spans="1:65" s="12" customFormat="1" ht="11.25">
      <c r="B390" s="196"/>
      <c r="C390" s="197"/>
      <c r="D390" s="191" t="s">
        <v>132</v>
      </c>
      <c r="E390" s="198" t="s">
        <v>1</v>
      </c>
      <c r="F390" s="199" t="s">
        <v>354</v>
      </c>
      <c r="G390" s="197"/>
      <c r="H390" s="200">
        <v>1354.05</v>
      </c>
      <c r="I390" s="201"/>
      <c r="J390" s="197"/>
      <c r="K390" s="197"/>
      <c r="L390" s="202"/>
      <c r="M390" s="203"/>
      <c r="N390" s="204"/>
      <c r="O390" s="204"/>
      <c r="P390" s="204"/>
      <c r="Q390" s="204"/>
      <c r="R390" s="204"/>
      <c r="S390" s="204"/>
      <c r="T390" s="205"/>
      <c r="AT390" s="206" t="s">
        <v>132</v>
      </c>
      <c r="AU390" s="206" t="s">
        <v>83</v>
      </c>
      <c r="AV390" s="12" t="s">
        <v>85</v>
      </c>
      <c r="AW390" s="12" t="s">
        <v>31</v>
      </c>
      <c r="AX390" s="12" t="s">
        <v>75</v>
      </c>
      <c r="AY390" s="206" t="s">
        <v>123</v>
      </c>
    </row>
    <row r="391" spans="1:65" s="12" customFormat="1" ht="11.25">
      <c r="B391" s="196"/>
      <c r="C391" s="197"/>
      <c r="D391" s="191" t="s">
        <v>132</v>
      </c>
      <c r="E391" s="198" t="s">
        <v>1</v>
      </c>
      <c r="F391" s="199" t="s">
        <v>355</v>
      </c>
      <c r="G391" s="197"/>
      <c r="H391" s="200">
        <v>2192.4</v>
      </c>
      <c r="I391" s="201"/>
      <c r="J391" s="197"/>
      <c r="K391" s="197"/>
      <c r="L391" s="202"/>
      <c r="M391" s="203"/>
      <c r="N391" s="204"/>
      <c r="O391" s="204"/>
      <c r="P391" s="204"/>
      <c r="Q391" s="204"/>
      <c r="R391" s="204"/>
      <c r="S391" s="204"/>
      <c r="T391" s="205"/>
      <c r="AT391" s="206" t="s">
        <v>132</v>
      </c>
      <c r="AU391" s="206" t="s">
        <v>83</v>
      </c>
      <c r="AV391" s="12" t="s">
        <v>85</v>
      </c>
      <c r="AW391" s="12" t="s">
        <v>31</v>
      </c>
      <c r="AX391" s="12" t="s">
        <v>75</v>
      </c>
      <c r="AY391" s="206" t="s">
        <v>123</v>
      </c>
    </row>
    <row r="392" spans="1:65" s="12" customFormat="1" ht="11.25">
      <c r="B392" s="196"/>
      <c r="C392" s="197"/>
      <c r="D392" s="191" t="s">
        <v>132</v>
      </c>
      <c r="E392" s="198" t="s">
        <v>1</v>
      </c>
      <c r="F392" s="199" t="s">
        <v>356</v>
      </c>
      <c r="G392" s="197"/>
      <c r="H392" s="200">
        <v>2292.3000000000002</v>
      </c>
      <c r="I392" s="201"/>
      <c r="J392" s="197"/>
      <c r="K392" s="197"/>
      <c r="L392" s="202"/>
      <c r="M392" s="203"/>
      <c r="N392" s="204"/>
      <c r="O392" s="204"/>
      <c r="P392" s="204"/>
      <c r="Q392" s="204"/>
      <c r="R392" s="204"/>
      <c r="S392" s="204"/>
      <c r="T392" s="205"/>
      <c r="AT392" s="206" t="s">
        <v>132</v>
      </c>
      <c r="AU392" s="206" t="s">
        <v>83</v>
      </c>
      <c r="AV392" s="12" t="s">
        <v>85</v>
      </c>
      <c r="AW392" s="12" t="s">
        <v>31</v>
      </c>
      <c r="AX392" s="12" t="s">
        <v>75</v>
      </c>
      <c r="AY392" s="206" t="s">
        <v>123</v>
      </c>
    </row>
    <row r="393" spans="1:65" s="12" customFormat="1" ht="11.25">
      <c r="B393" s="196"/>
      <c r="C393" s="197"/>
      <c r="D393" s="191" t="s">
        <v>132</v>
      </c>
      <c r="E393" s="198" t="s">
        <v>1</v>
      </c>
      <c r="F393" s="199" t="s">
        <v>357</v>
      </c>
      <c r="G393" s="197"/>
      <c r="H393" s="200">
        <v>2008.26</v>
      </c>
      <c r="I393" s="201"/>
      <c r="J393" s="197"/>
      <c r="K393" s="197"/>
      <c r="L393" s="202"/>
      <c r="M393" s="203"/>
      <c r="N393" s="204"/>
      <c r="O393" s="204"/>
      <c r="P393" s="204"/>
      <c r="Q393" s="204"/>
      <c r="R393" s="204"/>
      <c r="S393" s="204"/>
      <c r="T393" s="205"/>
      <c r="AT393" s="206" t="s">
        <v>132</v>
      </c>
      <c r="AU393" s="206" t="s">
        <v>83</v>
      </c>
      <c r="AV393" s="12" t="s">
        <v>85</v>
      </c>
      <c r="AW393" s="12" t="s">
        <v>31</v>
      </c>
      <c r="AX393" s="12" t="s">
        <v>75</v>
      </c>
      <c r="AY393" s="206" t="s">
        <v>123</v>
      </c>
    </row>
    <row r="394" spans="1:65" s="12" customFormat="1" ht="11.25">
      <c r="B394" s="196"/>
      <c r="C394" s="197"/>
      <c r="D394" s="191" t="s">
        <v>132</v>
      </c>
      <c r="E394" s="198" t="s">
        <v>1</v>
      </c>
      <c r="F394" s="199" t="s">
        <v>358</v>
      </c>
      <c r="G394" s="197"/>
      <c r="H394" s="200">
        <v>1045.8</v>
      </c>
      <c r="I394" s="201"/>
      <c r="J394" s="197"/>
      <c r="K394" s="197"/>
      <c r="L394" s="202"/>
      <c r="M394" s="203"/>
      <c r="N394" s="204"/>
      <c r="O394" s="204"/>
      <c r="P394" s="204"/>
      <c r="Q394" s="204"/>
      <c r="R394" s="204"/>
      <c r="S394" s="204"/>
      <c r="T394" s="205"/>
      <c r="AT394" s="206" t="s">
        <v>132</v>
      </c>
      <c r="AU394" s="206" t="s">
        <v>83</v>
      </c>
      <c r="AV394" s="12" t="s">
        <v>85</v>
      </c>
      <c r="AW394" s="12" t="s">
        <v>31</v>
      </c>
      <c r="AX394" s="12" t="s">
        <v>75</v>
      </c>
      <c r="AY394" s="206" t="s">
        <v>123</v>
      </c>
    </row>
    <row r="395" spans="1:65" s="12" customFormat="1" ht="11.25">
      <c r="B395" s="196"/>
      <c r="C395" s="197"/>
      <c r="D395" s="191" t="s">
        <v>132</v>
      </c>
      <c r="E395" s="198" t="s">
        <v>1</v>
      </c>
      <c r="F395" s="199" t="s">
        <v>359</v>
      </c>
      <c r="G395" s="197"/>
      <c r="H395" s="200">
        <v>1830.6</v>
      </c>
      <c r="I395" s="201"/>
      <c r="J395" s="197"/>
      <c r="K395" s="197"/>
      <c r="L395" s="202"/>
      <c r="M395" s="203"/>
      <c r="N395" s="204"/>
      <c r="O395" s="204"/>
      <c r="P395" s="204"/>
      <c r="Q395" s="204"/>
      <c r="R395" s="204"/>
      <c r="S395" s="204"/>
      <c r="T395" s="205"/>
      <c r="AT395" s="206" t="s">
        <v>132</v>
      </c>
      <c r="AU395" s="206" t="s">
        <v>83</v>
      </c>
      <c r="AV395" s="12" t="s">
        <v>85</v>
      </c>
      <c r="AW395" s="12" t="s">
        <v>31</v>
      </c>
      <c r="AX395" s="12" t="s">
        <v>75</v>
      </c>
      <c r="AY395" s="206" t="s">
        <v>123</v>
      </c>
    </row>
    <row r="396" spans="1:65" s="13" customFormat="1" ht="11.25">
      <c r="B396" s="207"/>
      <c r="C396" s="208"/>
      <c r="D396" s="191" t="s">
        <v>132</v>
      </c>
      <c r="E396" s="209" t="s">
        <v>1</v>
      </c>
      <c r="F396" s="210" t="s">
        <v>134</v>
      </c>
      <c r="G396" s="208"/>
      <c r="H396" s="211">
        <v>10723.41</v>
      </c>
      <c r="I396" s="212"/>
      <c r="J396" s="208"/>
      <c r="K396" s="208"/>
      <c r="L396" s="213"/>
      <c r="M396" s="214"/>
      <c r="N396" s="215"/>
      <c r="O396" s="215"/>
      <c r="P396" s="215"/>
      <c r="Q396" s="215"/>
      <c r="R396" s="215"/>
      <c r="S396" s="215"/>
      <c r="T396" s="216"/>
      <c r="AT396" s="217" t="s">
        <v>132</v>
      </c>
      <c r="AU396" s="217" t="s">
        <v>83</v>
      </c>
      <c r="AV396" s="13" t="s">
        <v>135</v>
      </c>
      <c r="AW396" s="13" t="s">
        <v>31</v>
      </c>
      <c r="AX396" s="13" t="s">
        <v>83</v>
      </c>
      <c r="AY396" s="217" t="s">
        <v>123</v>
      </c>
    </row>
    <row r="397" spans="1:65" s="2" customFormat="1" ht="16.5" customHeight="1">
      <c r="A397" s="33"/>
      <c r="B397" s="34"/>
      <c r="C397" s="177" t="s">
        <v>133</v>
      </c>
      <c r="D397" s="177" t="s">
        <v>124</v>
      </c>
      <c r="E397" s="178" t="s">
        <v>360</v>
      </c>
      <c r="F397" s="179" t="s">
        <v>361</v>
      </c>
      <c r="G397" s="180" t="s">
        <v>352</v>
      </c>
      <c r="H397" s="181">
        <v>25.07</v>
      </c>
      <c r="I397" s="182"/>
      <c r="J397" s="183">
        <f>ROUND(I397*H397,2)</f>
        <v>0</v>
      </c>
      <c r="K397" s="179" t="s">
        <v>128</v>
      </c>
      <c r="L397" s="184"/>
      <c r="M397" s="185" t="s">
        <v>1</v>
      </c>
      <c r="N397" s="186" t="s">
        <v>40</v>
      </c>
      <c r="O397" s="70"/>
      <c r="P397" s="187">
        <f>O397*H397</f>
        <v>0</v>
      </c>
      <c r="Q397" s="187">
        <v>1</v>
      </c>
      <c r="R397" s="187">
        <f>Q397*H397</f>
        <v>25.07</v>
      </c>
      <c r="S397" s="187">
        <v>0</v>
      </c>
      <c r="T397" s="188">
        <f>S397*H397</f>
        <v>0</v>
      </c>
      <c r="U397" s="33"/>
      <c r="V397" s="33"/>
      <c r="W397" s="33"/>
      <c r="X397" s="33"/>
      <c r="Y397" s="33"/>
      <c r="Z397" s="33"/>
      <c r="AA397" s="33"/>
      <c r="AB397" s="33"/>
      <c r="AC397" s="33"/>
      <c r="AD397" s="33"/>
      <c r="AE397" s="33"/>
      <c r="AR397" s="189" t="s">
        <v>161</v>
      </c>
      <c r="AT397" s="189" t="s">
        <v>124</v>
      </c>
      <c r="AU397" s="189" t="s">
        <v>83</v>
      </c>
      <c r="AY397" s="16" t="s">
        <v>123</v>
      </c>
      <c r="BE397" s="190">
        <f>IF(N397="základní",J397,0)</f>
        <v>0</v>
      </c>
      <c r="BF397" s="190">
        <f>IF(N397="snížená",J397,0)</f>
        <v>0</v>
      </c>
      <c r="BG397" s="190">
        <f>IF(N397="zákl. přenesená",J397,0)</f>
        <v>0</v>
      </c>
      <c r="BH397" s="190">
        <f>IF(N397="sníž. přenesená",J397,0)</f>
        <v>0</v>
      </c>
      <c r="BI397" s="190">
        <f>IF(N397="nulová",J397,0)</f>
        <v>0</v>
      </c>
      <c r="BJ397" s="16" t="s">
        <v>83</v>
      </c>
      <c r="BK397" s="190">
        <f>ROUND(I397*H397,2)</f>
        <v>0</v>
      </c>
      <c r="BL397" s="16" t="s">
        <v>135</v>
      </c>
      <c r="BM397" s="189" t="s">
        <v>362</v>
      </c>
    </row>
    <row r="398" spans="1:65" s="2" customFormat="1" ht="11.25">
      <c r="A398" s="33"/>
      <c r="B398" s="34"/>
      <c r="C398" s="35"/>
      <c r="D398" s="191" t="s">
        <v>131</v>
      </c>
      <c r="E398" s="35"/>
      <c r="F398" s="192" t="s">
        <v>361</v>
      </c>
      <c r="G398" s="35"/>
      <c r="H398" s="35"/>
      <c r="I398" s="193"/>
      <c r="J398" s="35"/>
      <c r="K398" s="35"/>
      <c r="L398" s="38"/>
      <c r="M398" s="194"/>
      <c r="N398" s="195"/>
      <c r="O398" s="70"/>
      <c r="P398" s="70"/>
      <c r="Q398" s="70"/>
      <c r="R398" s="70"/>
      <c r="S398" s="70"/>
      <c r="T398" s="71"/>
      <c r="U398" s="33"/>
      <c r="V398" s="33"/>
      <c r="W398" s="33"/>
      <c r="X398" s="33"/>
      <c r="Y398" s="33"/>
      <c r="Z398" s="33"/>
      <c r="AA398" s="33"/>
      <c r="AB398" s="33"/>
      <c r="AC398" s="33"/>
      <c r="AD398" s="33"/>
      <c r="AE398" s="33"/>
      <c r="AT398" s="16" t="s">
        <v>131</v>
      </c>
      <c r="AU398" s="16" t="s">
        <v>83</v>
      </c>
    </row>
    <row r="399" spans="1:65" s="14" customFormat="1" ht="11.25">
      <c r="B399" s="218"/>
      <c r="C399" s="219"/>
      <c r="D399" s="191" t="s">
        <v>132</v>
      </c>
      <c r="E399" s="220" t="s">
        <v>1</v>
      </c>
      <c r="F399" s="221" t="s">
        <v>363</v>
      </c>
      <c r="G399" s="219"/>
      <c r="H399" s="220" t="s">
        <v>1</v>
      </c>
      <c r="I399" s="222"/>
      <c r="J399" s="219"/>
      <c r="K399" s="219"/>
      <c r="L399" s="223"/>
      <c r="M399" s="224"/>
      <c r="N399" s="225"/>
      <c r="O399" s="225"/>
      <c r="P399" s="225"/>
      <c r="Q399" s="225"/>
      <c r="R399" s="225"/>
      <c r="S399" s="225"/>
      <c r="T399" s="226"/>
      <c r="AT399" s="227" t="s">
        <v>132</v>
      </c>
      <c r="AU399" s="227" t="s">
        <v>83</v>
      </c>
      <c r="AV399" s="14" t="s">
        <v>83</v>
      </c>
      <c r="AW399" s="14" t="s">
        <v>31</v>
      </c>
      <c r="AX399" s="14" t="s">
        <v>75</v>
      </c>
      <c r="AY399" s="227" t="s">
        <v>123</v>
      </c>
    </row>
    <row r="400" spans="1:65" s="12" customFormat="1" ht="11.25">
      <c r="B400" s="196"/>
      <c r="C400" s="197"/>
      <c r="D400" s="191" t="s">
        <v>132</v>
      </c>
      <c r="E400" s="198" t="s">
        <v>1</v>
      </c>
      <c r="F400" s="199" t="s">
        <v>364</v>
      </c>
      <c r="G400" s="197"/>
      <c r="H400" s="200">
        <v>8</v>
      </c>
      <c r="I400" s="201"/>
      <c r="J400" s="197"/>
      <c r="K400" s="197"/>
      <c r="L400" s="202"/>
      <c r="M400" s="203"/>
      <c r="N400" s="204"/>
      <c r="O400" s="204"/>
      <c r="P400" s="204"/>
      <c r="Q400" s="204"/>
      <c r="R400" s="204"/>
      <c r="S400" s="204"/>
      <c r="T400" s="205"/>
      <c r="AT400" s="206" t="s">
        <v>132</v>
      </c>
      <c r="AU400" s="206" t="s">
        <v>83</v>
      </c>
      <c r="AV400" s="12" t="s">
        <v>85</v>
      </c>
      <c r="AW400" s="12" t="s">
        <v>31</v>
      </c>
      <c r="AX400" s="12" t="s">
        <v>75</v>
      </c>
      <c r="AY400" s="206" t="s">
        <v>123</v>
      </c>
    </row>
    <row r="401" spans="1:65" s="14" customFormat="1" ht="11.25">
      <c r="B401" s="218"/>
      <c r="C401" s="219"/>
      <c r="D401" s="191" t="s">
        <v>132</v>
      </c>
      <c r="E401" s="220" t="s">
        <v>1</v>
      </c>
      <c r="F401" s="221" t="s">
        <v>365</v>
      </c>
      <c r="G401" s="219"/>
      <c r="H401" s="220" t="s">
        <v>1</v>
      </c>
      <c r="I401" s="222"/>
      <c r="J401" s="219"/>
      <c r="K401" s="219"/>
      <c r="L401" s="223"/>
      <c r="M401" s="224"/>
      <c r="N401" s="225"/>
      <c r="O401" s="225"/>
      <c r="P401" s="225"/>
      <c r="Q401" s="225"/>
      <c r="R401" s="225"/>
      <c r="S401" s="225"/>
      <c r="T401" s="226"/>
      <c r="AT401" s="227" t="s">
        <v>132</v>
      </c>
      <c r="AU401" s="227" t="s">
        <v>83</v>
      </c>
      <c r="AV401" s="14" t="s">
        <v>83</v>
      </c>
      <c r="AW401" s="14" t="s">
        <v>31</v>
      </c>
      <c r="AX401" s="14" t="s">
        <v>75</v>
      </c>
      <c r="AY401" s="227" t="s">
        <v>123</v>
      </c>
    </row>
    <row r="402" spans="1:65" s="12" customFormat="1" ht="11.25">
      <c r="B402" s="196"/>
      <c r="C402" s="197"/>
      <c r="D402" s="191" t="s">
        <v>132</v>
      </c>
      <c r="E402" s="198" t="s">
        <v>1</v>
      </c>
      <c r="F402" s="199" t="s">
        <v>366</v>
      </c>
      <c r="G402" s="197"/>
      <c r="H402" s="200">
        <v>4.0199999999999996</v>
      </c>
      <c r="I402" s="201"/>
      <c r="J402" s="197"/>
      <c r="K402" s="197"/>
      <c r="L402" s="202"/>
      <c r="M402" s="203"/>
      <c r="N402" s="204"/>
      <c r="O402" s="204"/>
      <c r="P402" s="204"/>
      <c r="Q402" s="204"/>
      <c r="R402" s="204"/>
      <c r="S402" s="204"/>
      <c r="T402" s="205"/>
      <c r="AT402" s="206" t="s">
        <v>132</v>
      </c>
      <c r="AU402" s="206" t="s">
        <v>83</v>
      </c>
      <c r="AV402" s="12" t="s">
        <v>85</v>
      </c>
      <c r="AW402" s="12" t="s">
        <v>31</v>
      </c>
      <c r="AX402" s="12" t="s">
        <v>75</v>
      </c>
      <c r="AY402" s="206" t="s">
        <v>123</v>
      </c>
    </row>
    <row r="403" spans="1:65" s="14" customFormat="1" ht="11.25">
      <c r="B403" s="218"/>
      <c r="C403" s="219"/>
      <c r="D403" s="191" t="s">
        <v>132</v>
      </c>
      <c r="E403" s="220" t="s">
        <v>1</v>
      </c>
      <c r="F403" s="221" t="s">
        <v>367</v>
      </c>
      <c r="G403" s="219"/>
      <c r="H403" s="220" t="s">
        <v>1</v>
      </c>
      <c r="I403" s="222"/>
      <c r="J403" s="219"/>
      <c r="K403" s="219"/>
      <c r="L403" s="223"/>
      <c r="M403" s="224"/>
      <c r="N403" s="225"/>
      <c r="O403" s="225"/>
      <c r="P403" s="225"/>
      <c r="Q403" s="225"/>
      <c r="R403" s="225"/>
      <c r="S403" s="225"/>
      <c r="T403" s="226"/>
      <c r="AT403" s="227" t="s">
        <v>132</v>
      </c>
      <c r="AU403" s="227" t="s">
        <v>83</v>
      </c>
      <c r="AV403" s="14" t="s">
        <v>83</v>
      </c>
      <c r="AW403" s="14" t="s">
        <v>31</v>
      </c>
      <c r="AX403" s="14" t="s">
        <v>75</v>
      </c>
      <c r="AY403" s="227" t="s">
        <v>123</v>
      </c>
    </row>
    <row r="404" spans="1:65" s="12" customFormat="1" ht="11.25">
      <c r="B404" s="196"/>
      <c r="C404" s="197"/>
      <c r="D404" s="191" t="s">
        <v>132</v>
      </c>
      <c r="E404" s="198" t="s">
        <v>1</v>
      </c>
      <c r="F404" s="199" t="s">
        <v>368</v>
      </c>
      <c r="G404" s="197"/>
      <c r="H404" s="200">
        <v>13.05</v>
      </c>
      <c r="I404" s="201"/>
      <c r="J404" s="197"/>
      <c r="K404" s="197"/>
      <c r="L404" s="202"/>
      <c r="M404" s="203"/>
      <c r="N404" s="204"/>
      <c r="O404" s="204"/>
      <c r="P404" s="204"/>
      <c r="Q404" s="204"/>
      <c r="R404" s="204"/>
      <c r="S404" s="204"/>
      <c r="T404" s="205"/>
      <c r="AT404" s="206" t="s">
        <v>132</v>
      </c>
      <c r="AU404" s="206" t="s">
        <v>83</v>
      </c>
      <c r="AV404" s="12" t="s">
        <v>85</v>
      </c>
      <c r="AW404" s="12" t="s">
        <v>31</v>
      </c>
      <c r="AX404" s="12" t="s">
        <v>75</v>
      </c>
      <c r="AY404" s="206" t="s">
        <v>123</v>
      </c>
    </row>
    <row r="405" spans="1:65" s="13" customFormat="1" ht="11.25">
      <c r="B405" s="207"/>
      <c r="C405" s="208"/>
      <c r="D405" s="191" t="s">
        <v>132</v>
      </c>
      <c r="E405" s="209" t="s">
        <v>1</v>
      </c>
      <c r="F405" s="210" t="s">
        <v>134</v>
      </c>
      <c r="G405" s="208"/>
      <c r="H405" s="211">
        <v>25.07</v>
      </c>
      <c r="I405" s="212"/>
      <c r="J405" s="208"/>
      <c r="K405" s="208"/>
      <c r="L405" s="213"/>
      <c r="M405" s="214"/>
      <c r="N405" s="215"/>
      <c r="O405" s="215"/>
      <c r="P405" s="215"/>
      <c r="Q405" s="215"/>
      <c r="R405" s="215"/>
      <c r="S405" s="215"/>
      <c r="T405" s="216"/>
      <c r="AT405" s="217" t="s">
        <v>132</v>
      </c>
      <c r="AU405" s="217" t="s">
        <v>83</v>
      </c>
      <c r="AV405" s="13" t="s">
        <v>135</v>
      </c>
      <c r="AW405" s="13" t="s">
        <v>31</v>
      </c>
      <c r="AX405" s="13" t="s">
        <v>83</v>
      </c>
      <c r="AY405" s="217" t="s">
        <v>123</v>
      </c>
    </row>
    <row r="406" spans="1:65" s="2" customFormat="1" ht="24">
      <c r="A406" s="33"/>
      <c r="B406" s="34"/>
      <c r="C406" s="177" t="s">
        <v>369</v>
      </c>
      <c r="D406" s="177" t="s">
        <v>124</v>
      </c>
      <c r="E406" s="178" t="s">
        <v>370</v>
      </c>
      <c r="F406" s="179" t="s">
        <v>371</v>
      </c>
      <c r="G406" s="180" t="s">
        <v>352</v>
      </c>
      <c r="H406" s="181">
        <v>92.298000000000002</v>
      </c>
      <c r="I406" s="182"/>
      <c r="J406" s="183">
        <f>ROUND(I406*H406,2)</f>
        <v>0</v>
      </c>
      <c r="K406" s="179" t="s">
        <v>128</v>
      </c>
      <c r="L406" s="184"/>
      <c r="M406" s="185" t="s">
        <v>1</v>
      </c>
      <c r="N406" s="186" t="s">
        <v>40</v>
      </c>
      <c r="O406" s="70"/>
      <c r="P406" s="187">
        <f>O406*H406</f>
        <v>0</v>
      </c>
      <c r="Q406" s="187">
        <v>1</v>
      </c>
      <c r="R406" s="187">
        <f>Q406*H406</f>
        <v>92.298000000000002</v>
      </c>
      <c r="S406" s="187">
        <v>0</v>
      </c>
      <c r="T406" s="188">
        <f>S406*H406</f>
        <v>0</v>
      </c>
      <c r="U406" s="33"/>
      <c r="V406" s="33"/>
      <c r="W406" s="33"/>
      <c r="X406" s="33"/>
      <c r="Y406" s="33"/>
      <c r="Z406" s="33"/>
      <c r="AA406" s="33"/>
      <c r="AB406" s="33"/>
      <c r="AC406" s="33"/>
      <c r="AD406" s="33"/>
      <c r="AE406" s="33"/>
      <c r="AR406" s="189" t="s">
        <v>161</v>
      </c>
      <c r="AT406" s="189" t="s">
        <v>124</v>
      </c>
      <c r="AU406" s="189" t="s">
        <v>83</v>
      </c>
      <c r="AY406" s="16" t="s">
        <v>123</v>
      </c>
      <c r="BE406" s="190">
        <f>IF(N406="základní",J406,0)</f>
        <v>0</v>
      </c>
      <c r="BF406" s="190">
        <f>IF(N406="snížená",J406,0)</f>
        <v>0</v>
      </c>
      <c r="BG406" s="190">
        <f>IF(N406="zákl. přenesená",J406,0)</f>
        <v>0</v>
      </c>
      <c r="BH406" s="190">
        <f>IF(N406="sníž. přenesená",J406,0)</f>
        <v>0</v>
      </c>
      <c r="BI406" s="190">
        <f>IF(N406="nulová",J406,0)</f>
        <v>0</v>
      </c>
      <c r="BJ406" s="16" t="s">
        <v>83</v>
      </c>
      <c r="BK406" s="190">
        <f>ROUND(I406*H406,2)</f>
        <v>0</v>
      </c>
      <c r="BL406" s="16" t="s">
        <v>135</v>
      </c>
      <c r="BM406" s="189" t="s">
        <v>372</v>
      </c>
    </row>
    <row r="407" spans="1:65" s="2" customFormat="1" ht="11.25">
      <c r="A407" s="33"/>
      <c r="B407" s="34"/>
      <c r="C407" s="35"/>
      <c r="D407" s="191" t="s">
        <v>131</v>
      </c>
      <c r="E407" s="35"/>
      <c r="F407" s="192" t="s">
        <v>371</v>
      </c>
      <c r="G407" s="35"/>
      <c r="H407" s="35"/>
      <c r="I407" s="193"/>
      <c r="J407" s="35"/>
      <c r="K407" s="35"/>
      <c r="L407" s="38"/>
      <c r="M407" s="194"/>
      <c r="N407" s="195"/>
      <c r="O407" s="70"/>
      <c r="P407" s="70"/>
      <c r="Q407" s="70"/>
      <c r="R407" s="70"/>
      <c r="S407" s="70"/>
      <c r="T407" s="71"/>
      <c r="U407" s="33"/>
      <c r="V407" s="33"/>
      <c r="W407" s="33"/>
      <c r="X407" s="33"/>
      <c r="Y407" s="33"/>
      <c r="Z407" s="33"/>
      <c r="AA407" s="33"/>
      <c r="AB407" s="33"/>
      <c r="AC407" s="33"/>
      <c r="AD407" s="33"/>
      <c r="AE407" s="33"/>
      <c r="AT407" s="16" t="s">
        <v>131</v>
      </c>
      <c r="AU407" s="16" t="s">
        <v>83</v>
      </c>
    </row>
    <row r="408" spans="1:65" s="14" customFormat="1" ht="11.25">
      <c r="B408" s="218"/>
      <c r="C408" s="219"/>
      <c r="D408" s="191" t="s">
        <v>132</v>
      </c>
      <c r="E408" s="220" t="s">
        <v>1</v>
      </c>
      <c r="F408" s="221" t="s">
        <v>373</v>
      </c>
      <c r="G408" s="219"/>
      <c r="H408" s="220" t="s">
        <v>1</v>
      </c>
      <c r="I408" s="222"/>
      <c r="J408" s="219"/>
      <c r="K408" s="219"/>
      <c r="L408" s="223"/>
      <c r="M408" s="224"/>
      <c r="N408" s="225"/>
      <c r="O408" s="225"/>
      <c r="P408" s="225"/>
      <c r="Q408" s="225"/>
      <c r="R408" s="225"/>
      <c r="S408" s="225"/>
      <c r="T408" s="226"/>
      <c r="AT408" s="227" t="s">
        <v>132</v>
      </c>
      <c r="AU408" s="227" t="s">
        <v>83</v>
      </c>
      <c r="AV408" s="14" t="s">
        <v>83</v>
      </c>
      <c r="AW408" s="14" t="s">
        <v>31</v>
      </c>
      <c r="AX408" s="14" t="s">
        <v>75</v>
      </c>
      <c r="AY408" s="227" t="s">
        <v>123</v>
      </c>
    </row>
    <row r="409" spans="1:65" s="12" customFormat="1" ht="11.25">
      <c r="B409" s="196"/>
      <c r="C409" s="197"/>
      <c r="D409" s="191" t="s">
        <v>132</v>
      </c>
      <c r="E409" s="198" t="s">
        <v>1</v>
      </c>
      <c r="F409" s="199" t="s">
        <v>374</v>
      </c>
      <c r="G409" s="197"/>
      <c r="H409" s="200">
        <v>12</v>
      </c>
      <c r="I409" s="201"/>
      <c r="J409" s="197"/>
      <c r="K409" s="197"/>
      <c r="L409" s="202"/>
      <c r="M409" s="203"/>
      <c r="N409" s="204"/>
      <c r="O409" s="204"/>
      <c r="P409" s="204"/>
      <c r="Q409" s="204"/>
      <c r="R409" s="204"/>
      <c r="S409" s="204"/>
      <c r="T409" s="205"/>
      <c r="AT409" s="206" t="s">
        <v>132</v>
      </c>
      <c r="AU409" s="206" t="s">
        <v>83</v>
      </c>
      <c r="AV409" s="12" t="s">
        <v>85</v>
      </c>
      <c r="AW409" s="12" t="s">
        <v>31</v>
      </c>
      <c r="AX409" s="12" t="s">
        <v>75</v>
      </c>
      <c r="AY409" s="206" t="s">
        <v>123</v>
      </c>
    </row>
    <row r="410" spans="1:65" s="14" customFormat="1" ht="11.25">
      <c r="B410" s="218"/>
      <c r="C410" s="219"/>
      <c r="D410" s="191" t="s">
        <v>132</v>
      </c>
      <c r="E410" s="220" t="s">
        <v>1</v>
      </c>
      <c r="F410" s="221" t="s">
        <v>375</v>
      </c>
      <c r="G410" s="219"/>
      <c r="H410" s="220" t="s">
        <v>1</v>
      </c>
      <c r="I410" s="222"/>
      <c r="J410" s="219"/>
      <c r="K410" s="219"/>
      <c r="L410" s="223"/>
      <c r="M410" s="224"/>
      <c r="N410" s="225"/>
      <c r="O410" s="225"/>
      <c r="P410" s="225"/>
      <c r="Q410" s="225"/>
      <c r="R410" s="225"/>
      <c r="S410" s="225"/>
      <c r="T410" s="226"/>
      <c r="AT410" s="227" t="s">
        <v>132</v>
      </c>
      <c r="AU410" s="227" t="s">
        <v>83</v>
      </c>
      <c r="AV410" s="14" t="s">
        <v>83</v>
      </c>
      <c r="AW410" s="14" t="s">
        <v>31</v>
      </c>
      <c r="AX410" s="14" t="s">
        <v>75</v>
      </c>
      <c r="AY410" s="227" t="s">
        <v>123</v>
      </c>
    </row>
    <row r="411" spans="1:65" s="12" customFormat="1" ht="11.25">
      <c r="B411" s="196"/>
      <c r="C411" s="197"/>
      <c r="D411" s="191" t="s">
        <v>132</v>
      </c>
      <c r="E411" s="198" t="s">
        <v>1</v>
      </c>
      <c r="F411" s="199" t="s">
        <v>374</v>
      </c>
      <c r="G411" s="197"/>
      <c r="H411" s="200">
        <v>12</v>
      </c>
      <c r="I411" s="201"/>
      <c r="J411" s="197"/>
      <c r="K411" s="197"/>
      <c r="L411" s="202"/>
      <c r="M411" s="203"/>
      <c r="N411" s="204"/>
      <c r="O411" s="204"/>
      <c r="P411" s="204"/>
      <c r="Q411" s="204"/>
      <c r="R411" s="204"/>
      <c r="S411" s="204"/>
      <c r="T411" s="205"/>
      <c r="AT411" s="206" t="s">
        <v>132</v>
      </c>
      <c r="AU411" s="206" t="s">
        <v>83</v>
      </c>
      <c r="AV411" s="12" t="s">
        <v>85</v>
      </c>
      <c r="AW411" s="12" t="s">
        <v>31</v>
      </c>
      <c r="AX411" s="12" t="s">
        <v>75</v>
      </c>
      <c r="AY411" s="206" t="s">
        <v>123</v>
      </c>
    </row>
    <row r="412" spans="1:65" s="14" customFormat="1" ht="11.25">
      <c r="B412" s="218"/>
      <c r="C412" s="219"/>
      <c r="D412" s="191" t="s">
        <v>132</v>
      </c>
      <c r="E412" s="220" t="s">
        <v>1</v>
      </c>
      <c r="F412" s="221" t="s">
        <v>376</v>
      </c>
      <c r="G412" s="219"/>
      <c r="H412" s="220" t="s">
        <v>1</v>
      </c>
      <c r="I412" s="222"/>
      <c r="J412" s="219"/>
      <c r="K412" s="219"/>
      <c r="L412" s="223"/>
      <c r="M412" s="224"/>
      <c r="N412" s="225"/>
      <c r="O412" s="225"/>
      <c r="P412" s="225"/>
      <c r="Q412" s="225"/>
      <c r="R412" s="225"/>
      <c r="S412" s="225"/>
      <c r="T412" s="226"/>
      <c r="AT412" s="227" t="s">
        <v>132</v>
      </c>
      <c r="AU412" s="227" t="s">
        <v>83</v>
      </c>
      <c r="AV412" s="14" t="s">
        <v>83</v>
      </c>
      <c r="AW412" s="14" t="s">
        <v>31</v>
      </c>
      <c r="AX412" s="14" t="s">
        <v>75</v>
      </c>
      <c r="AY412" s="227" t="s">
        <v>123</v>
      </c>
    </row>
    <row r="413" spans="1:65" s="12" customFormat="1" ht="11.25">
      <c r="B413" s="196"/>
      <c r="C413" s="197"/>
      <c r="D413" s="191" t="s">
        <v>132</v>
      </c>
      <c r="E413" s="198" t="s">
        <v>1</v>
      </c>
      <c r="F413" s="199" t="s">
        <v>377</v>
      </c>
      <c r="G413" s="197"/>
      <c r="H413" s="200">
        <v>15</v>
      </c>
      <c r="I413" s="201"/>
      <c r="J413" s="197"/>
      <c r="K413" s="197"/>
      <c r="L413" s="202"/>
      <c r="M413" s="203"/>
      <c r="N413" s="204"/>
      <c r="O413" s="204"/>
      <c r="P413" s="204"/>
      <c r="Q413" s="204"/>
      <c r="R413" s="204"/>
      <c r="S413" s="204"/>
      <c r="T413" s="205"/>
      <c r="AT413" s="206" t="s">
        <v>132</v>
      </c>
      <c r="AU413" s="206" t="s">
        <v>83</v>
      </c>
      <c r="AV413" s="12" t="s">
        <v>85</v>
      </c>
      <c r="AW413" s="12" t="s">
        <v>31</v>
      </c>
      <c r="AX413" s="12" t="s">
        <v>75</v>
      </c>
      <c r="AY413" s="206" t="s">
        <v>123</v>
      </c>
    </row>
    <row r="414" spans="1:65" s="14" customFormat="1" ht="11.25">
      <c r="B414" s="218"/>
      <c r="C414" s="219"/>
      <c r="D414" s="191" t="s">
        <v>132</v>
      </c>
      <c r="E414" s="220" t="s">
        <v>1</v>
      </c>
      <c r="F414" s="221" t="s">
        <v>378</v>
      </c>
      <c r="G414" s="219"/>
      <c r="H414" s="220" t="s">
        <v>1</v>
      </c>
      <c r="I414" s="222"/>
      <c r="J414" s="219"/>
      <c r="K414" s="219"/>
      <c r="L414" s="223"/>
      <c r="M414" s="224"/>
      <c r="N414" s="225"/>
      <c r="O414" s="225"/>
      <c r="P414" s="225"/>
      <c r="Q414" s="225"/>
      <c r="R414" s="225"/>
      <c r="S414" s="225"/>
      <c r="T414" s="226"/>
      <c r="AT414" s="227" t="s">
        <v>132</v>
      </c>
      <c r="AU414" s="227" t="s">
        <v>83</v>
      </c>
      <c r="AV414" s="14" t="s">
        <v>83</v>
      </c>
      <c r="AW414" s="14" t="s">
        <v>31</v>
      </c>
      <c r="AX414" s="14" t="s">
        <v>75</v>
      </c>
      <c r="AY414" s="227" t="s">
        <v>123</v>
      </c>
    </row>
    <row r="415" spans="1:65" s="12" customFormat="1" ht="11.25">
      <c r="B415" s="196"/>
      <c r="C415" s="197"/>
      <c r="D415" s="191" t="s">
        <v>132</v>
      </c>
      <c r="E415" s="198" t="s">
        <v>1</v>
      </c>
      <c r="F415" s="199" t="s">
        <v>379</v>
      </c>
      <c r="G415" s="197"/>
      <c r="H415" s="200">
        <v>21</v>
      </c>
      <c r="I415" s="201"/>
      <c r="J415" s="197"/>
      <c r="K415" s="197"/>
      <c r="L415" s="202"/>
      <c r="M415" s="203"/>
      <c r="N415" s="204"/>
      <c r="O415" s="204"/>
      <c r="P415" s="204"/>
      <c r="Q415" s="204"/>
      <c r="R415" s="204"/>
      <c r="S415" s="204"/>
      <c r="T415" s="205"/>
      <c r="AT415" s="206" t="s">
        <v>132</v>
      </c>
      <c r="AU415" s="206" t="s">
        <v>83</v>
      </c>
      <c r="AV415" s="12" t="s">
        <v>85</v>
      </c>
      <c r="AW415" s="12" t="s">
        <v>31</v>
      </c>
      <c r="AX415" s="12" t="s">
        <v>75</v>
      </c>
      <c r="AY415" s="206" t="s">
        <v>123</v>
      </c>
    </row>
    <row r="416" spans="1:65" s="14" customFormat="1" ht="11.25">
      <c r="B416" s="218"/>
      <c r="C416" s="219"/>
      <c r="D416" s="191" t="s">
        <v>132</v>
      </c>
      <c r="E416" s="220" t="s">
        <v>1</v>
      </c>
      <c r="F416" s="221" t="s">
        <v>380</v>
      </c>
      <c r="G416" s="219"/>
      <c r="H416" s="220" t="s">
        <v>1</v>
      </c>
      <c r="I416" s="222"/>
      <c r="J416" s="219"/>
      <c r="K416" s="219"/>
      <c r="L416" s="223"/>
      <c r="M416" s="224"/>
      <c r="N416" s="225"/>
      <c r="O416" s="225"/>
      <c r="P416" s="225"/>
      <c r="Q416" s="225"/>
      <c r="R416" s="225"/>
      <c r="S416" s="225"/>
      <c r="T416" s="226"/>
      <c r="AT416" s="227" t="s">
        <v>132</v>
      </c>
      <c r="AU416" s="227" t="s">
        <v>83</v>
      </c>
      <c r="AV416" s="14" t="s">
        <v>83</v>
      </c>
      <c r="AW416" s="14" t="s">
        <v>31</v>
      </c>
      <c r="AX416" s="14" t="s">
        <v>75</v>
      </c>
      <c r="AY416" s="227" t="s">
        <v>123</v>
      </c>
    </row>
    <row r="417" spans="1:65" s="12" customFormat="1" ht="11.25">
      <c r="B417" s="196"/>
      <c r="C417" s="197"/>
      <c r="D417" s="191" t="s">
        <v>132</v>
      </c>
      <c r="E417" s="198" t="s">
        <v>1</v>
      </c>
      <c r="F417" s="199" t="s">
        <v>374</v>
      </c>
      <c r="G417" s="197"/>
      <c r="H417" s="200">
        <v>12</v>
      </c>
      <c r="I417" s="201"/>
      <c r="J417" s="197"/>
      <c r="K417" s="197"/>
      <c r="L417" s="202"/>
      <c r="M417" s="203"/>
      <c r="N417" s="204"/>
      <c r="O417" s="204"/>
      <c r="P417" s="204"/>
      <c r="Q417" s="204"/>
      <c r="R417" s="204"/>
      <c r="S417" s="204"/>
      <c r="T417" s="205"/>
      <c r="AT417" s="206" t="s">
        <v>132</v>
      </c>
      <c r="AU417" s="206" t="s">
        <v>83</v>
      </c>
      <c r="AV417" s="12" t="s">
        <v>85</v>
      </c>
      <c r="AW417" s="12" t="s">
        <v>31</v>
      </c>
      <c r="AX417" s="12" t="s">
        <v>75</v>
      </c>
      <c r="AY417" s="206" t="s">
        <v>123</v>
      </c>
    </row>
    <row r="418" spans="1:65" s="14" customFormat="1" ht="22.5">
      <c r="B418" s="218"/>
      <c r="C418" s="219"/>
      <c r="D418" s="191" t="s">
        <v>132</v>
      </c>
      <c r="E418" s="220" t="s">
        <v>1</v>
      </c>
      <c r="F418" s="221" t="s">
        <v>381</v>
      </c>
      <c r="G418" s="219"/>
      <c r="H418" s="220" t="s">
        <v>1</v>
      </c>
      <c r="I418" s="222"/>
      <c r="J418" s="219"/>
      <c r="K418" s="219"/>
      <c r="L418" s="223"/>
      <c r="M418" s="224"/>
      <c r="N418" s="225"/>
      <c r="O418" s="225"/>
      <c r="P418" s="225"/>
      <c r="Q418" s="225"/>
      <c r="R418" s="225"/>
      <c r="S418" s="225"/>
      <c r="T418" s="226"/>
      <c r="AT418" s="227" t="s">
        <v>132</v>
      </c>
      <c r="AU418" s="227" t="s">
        <v>83</v>
      </c>
      <c r="AV418" s="14" t="s">
        <v>83</v>
      </c>
      <c r="AW418" s="14" t="s">
        <v>31</v>
      </c>
      <c r="AX418" s="14" t="s">
        <v>75</v>
      </c>
      <c r="AY418" s="227" t="s">
        <v>123</v>
      </c>
    </row>
    <row r="419" spans="1:65" s="12" customFormat="1" ht="11.25">
      <c r="B419" s="196"/>
      <c r="C419" s="197"/>
      <c r="D419" s="191" t="s">
        <v>132</v>
      </c>
      <c r="E419" s="198" t="s">
        <v>1</v>
      </c>
      <c r="F419" s="199" t="s">
        <v>382</v>
      </c>
      <c r="G419" s="197"/>
      <c r="H419" s="200">
        <v>4.0949999999999998</v>
      </c>
      <c r="I419" s="201"/>
      <c r="J419" s="197"/>
      <c r="K419" s="197"/>
      <c r="L419" s="202"/>
      <c r="M419" s="203"/>
      <c r="N419" s="204"/>
      <c r="O419" s="204"/>
      <c r="P419" s="204"/>
      <c r="Q419" s="204"/>
      <c r="R419" s="204"/>
      <c r="S419" s="204"/>
      <c r="T419" s="205"/>
      <c r="AT419" s="206" t="s">
        <v>132</v>
      </c>
      <c r="AU419" s="206" t="s">
        <v>83</v>
      </c>
      <c r="AV419" s="12" t="s">
        <v>85</v>
      </c>
      <c r="AW419" s="12" t="s">
        <v>31</v>
      </c>
      <c r="AX419" s="12" t="s">
        <v>75</v>
      </c>
      <c r="AY419" s="206" t="s">
        <v>123</v>
      </c>
    </row>
    <row r="420" spans="1:65" s="12" customFormat="1" ht="11.25">
      <c r="B420" s="196"/>
      <c r="C420" s="197"/>
      <c r="D420" s="191" t="s">
        <v>132</v>
      </c>
      <c r="E420" s="198" t="s">
        <v>1</v>
      </c>
      <c r="F420" s="199" t="s">
        <v>383</v>
      </c>
      <c r="G420" s="197"/>
      <c r="H420" s="200">
        <v>0.36599999999999999</v>
      </c>
      <c r="I420" s="201"/>
      <c r="J420" s="197"/>
      <c r="K420" s="197"/>
      <c r="L420" s="202"/>
      <c r="M420" s="203"/>
      <c r="N420" s="204"/>
      <c r="O420" s="204"/>
      <c r="P420" s="204"/>
      <c r="Q420" s="204"/>
      <c r="R420" s="204"/>
      <c r="S420" s="204"/>
      <c r="T420" s="205"/>
      <c r="AT420" s="206" t="s">
        <v>132</v>
      </c>
      <c r="AU420" s="206" t="s">
        <v>83</v>
      </c>
      <c r="AV420" s="12" t="s">
        <v>85</v>
      </c>
      <c r="AW420" s="12" t="s">
        <v>31</v>
      </c>
      <c r="AX420" s="12" t="s">
        <v>75</v>
      </c>
      <c r="AY420" s="206" t="s">
        <v>123</v>
      </c>
    </row>
    <row r="421" spans="1:65" s="12" customFormat="1" ht="11.25">
      <c r="B421" s="196"/>
      <c r="C421" s="197"/>
      <c r="D421" s="191" t="s">
        <v>132</v>
      </c>
      <c r="E421" s="198" t="s">
        <v>1</v>
      </c>
      <c r="F421" s="199" t="s">
        <v>384</v>
      </c>
      <c r="G421" s="197"/>
      <c r="H421" s="200">
        <v>0.51200000000000001</v>
      </c>
      <c r="I421" s="201"/>
      <c r="J421" s="197"/>
      <c r="K421" s="197"/>
      <c r="L421" s="202"/>
      <c r="M421" s="203"/>
      <c r="N421" s="204"/>
      <c r="O421" s="204"/>
      <c r="P421" s="204"/>
      <c r="Q421" s="204"/>
      <c r="R421" s="204"/>
      <c r="S421" s="204"/>
      <c r="T421" s="205"/>
      <c r="AT421" s="206" t="s">
        <v>132</v>
      </c>
      <c r="AU421" s="206" t="s">
        <v>83</v>
      </c>
      <c r="AV421" s="12" t="s">
        <v>85</v>
      </c>
      <c r="AW421" s="12" t="s">
        <v>31</v>
      </c>
      <c r="AX421" s="12" t="s">
        <v>75</v>
      </c>
      <c r="AY421" s="206" t="s">
        <v>123</v>
      </c>
    </row>
    <row r="422" spans="1:65" s="14" customFormat="1" ht="11.25">
      <c r="B422" s="218"/>
      <c r="C422" s="219"/>
      <c r="D422" s="191" t="s">
        <v>132</v>
      </c>
      <c r="E422" s="220" t="s">
        <v>1</v>
      </c>
      <c r="F422" s="221" t="s">
        <v>385</v>
      </c>
      <c r="G422" s="219"/>
      <c r="H422" s="220" t="s">
        <v>1</v>
      </c>
      <c r="I422" s="222"/>
      <c r="J422" s="219"/>
      <c r="K422" s="219"/>
      <c r="L422" s="223"/>
      <c r="M422" s="224"/>
      <c r="N422" s="225"/>
      <c r="O422" s="225"/>
      <c r="P422" s="225"/>
      <c r="Q422" s="225"/>
      <c r="R422" s="225"/>
      <c r="S422" s="225"/>
      <c r="T422" s="226"/>
      <c r="AT422" s="227" t="s">
        <v>132</v>
      </c>
      <c r="AU422" s="227" t="s">
        <v>83</v>
      </c>
      <c r="AV422" s="14" t="s">
        <v>83</v>
      </c>
      <c r="AW422" s="14" t="s">
        <v>31</v>
      </c>
      <c r="AX422" s="14" t="s">
        <v>75</v>
      </c>
      <c r="AY422" s="227" t="s">
        <v>123</v>
      </c>
    </row>
    <row r="423" spans="1:65" s="12" customFormat="1" ht="11.25">
      <c r="B423" s="196"/>
      <c r="C423" s="197"/>
      <c r="D423" s="191" t="s">
        <v>132</v>
      </c>
      <c r="E423" s="198" t="s">
        <v>1</v>
      </c>
      <c r="F423" s="199" t="s">
        <v>386</v>
      </c>
      <c r="G423" s="197"/>
      <c r="H423" s="200">
        <v>6.3250000000000002</v>
      </c>
      <c r="I423" s="201"/>
      <c r="J423" s="197"/>
      <c r="K423" s="197"/>
      <c r="L423" s="202"/>
      <c r="M423" s="203"/>
      <c r="N423" s="204"/>
      <c r="O423" s="204"/>
      <c r="P423" s="204"/>
      <c r="Q423" s="204"/>
      <c r="R423" s="204"/>
      <c r="S423" s="204"/>
      <c r="T423" s="205"/>
      <c r="AT423" s="206" t="s">
        <v>132</v>
      </c>
      <c r="AU423" s="206" t="s">
        <v>83</v>
      </c>
      <c r="AV423" s="12" t="s">
        <v>85</v>
      </c>
      <c r="AW423" s="12" t="s">
        <v>31</v>
      </c>
      <c r="AX423" s="12" t="s">
        <v>75</v>
      </c>
      <c r="AY423" s="206" t="s">
        <v>123</v>
      </c>
    </row>
    <row r="424" spans="1:65" s="14" customFormat="1" ht="22.5">
      <c r="B424" s="218"/>
      <c r="C424" s="219"/>
      <c r="D424" s="191" t="s">
        <v>132</v>
      </c>
      <c r="E424" s="220" t="s">
        <v>1</v>
      </c>
      <c r="F424" s="221" t="s">
        <v>387</v>
      </c>
      <c r="G424" s="219"/>
      <c r="H424" s="220" t="s">
        <v>1</v>
      </c>
      <c r="I424" s="222"/>
      <c r="J424" s="219"/>
      <c r="K424" s="219"/>
      <c r="L424" s="223"/>
      <c r="M424" s="224"/>
      <c r="N424" s="225"/>
      <c r="O424" s="225"/>
      <c r="P424" s="225"/>
      <c r="Q424" s="225"/>
      <c r="R424" s="225"/>
      <c r="S424" s="225"/>
      <c r="T424" s="226"/>
      <c r="AT424" s="227" t="s">
        <v>132</v>
      </c>
      <c r="AU424" s="227" t="s">
        <v>83</v>
      </c>
      <c r="AV424" s="14" t="s">
        <v>83</v>
      </c>
      <c r="AW424" s="14" t="s">
        <v>31</v>
      </c>
      <c r="AX424" s="14" t="s">
        <v>75</v>
      </c>
      <c r="AY424" s="227" t="s">
        <v>123</v>
      </c>
    </row>
    <row r="425" spans="1:65" s="12" customFormat="1" ht="11.25">
      <c r="B425" s="196"/>
      <c r="C425" s="197"/>
      <c r="D425" s="191" t="s">
        <v>132</v>
      </c>
      <c r="E425" s="198" t="s">
        <v>1</v>
      </c>
      <c r="F425" s="199" t="s">
        <v>388</v>
      </c>
      <c r="G425" s="197"/>
      <c r="H425" s="200">
        <v>3</v>
      </c>
      <c r="I425" s="201"/>
      <c r="J425" s="197"/>
      <c r="K425" s="197"/>
      <c r="L425" s="202"/>
      <c r="M425" s="203"/>
      <c r="N425" s="204"/>
      <c r="O425" s="204"/>
      <c r="P425" s="204"/>
      <c r="Q425" s="204"/>
      <c r="R425" s="204"/>
      <c r="S425" s="204"/>
      <c r="T425" s="205"/>
      <c r="AT425" s="206" t="s">
        <v>132</v>
      </c>
      <c r="AU425" s="206" t="s">
        <v>83</v>
      </c>
      <c r="AV425" s="12" t="s">
        <v>85</v>
      </c>
      <c r="AW425" s="12" t="s">
        <v>31</v>
      </c>
      <c r="AX425" s="12" t="s">
        <v>75</v>
      </c>
      <c r="AY425" s="206" t="s">
        <v>123</v>
      </c>
    </row>
    <row r="426" spans="1:65" s="14" customFormat="1" ht="22.5">
      <c r="B426" s="218"/>
      <c r="C426" s="219"/>
      <c r="D426" s="191" t="s">
        <v>132</v>
      </c>
      <c r="E426" s="220" t="s">
        <v>1</v>
      </c>
      <c r="F426" s="221" t="s">
        <v>389</v>
      </c>
      <c r="G426" s="219"/>
      <c r="H426" s="220" t="s">
        <v>1</v>
      </c>
      <c r="I426" s="222"/>
      <c r="J426" s="219"/>
      <c r="K426" s="219"/>
      <c r="L426" s="223"/>
      <c r="M426" s="224"/>
      <c r="N426" s="225"/>
      <c r="O426" s="225"/>
      <c r="P426" s="225"/>
      <c r="Q426" s="225"/>
      <c r="R426" s="225"/>
      <c r="S426" s="225"/>
      <c r="T426" s="226"/>
      <c r="AT426" s="227" t="s">
        <v>132</v>
      </c>
      <c r="AU426" s="227" t="s">
        <v>83</v>
      </c>
      <c r="AV426" s="14" t="s">
        <v>83</v>
      </c>
      <c r="AW426" s="14" t="s">
        <v>31</v>
      </c>
      <c r="AX426" s="14" t="s">
        <v>75</v>
      </c>
      <c r="AY426" s="227" t="s">
        <v>123</v>
      </c>
    </row>
    <row r="427" spans="1:65" s="12" customFormat="1" ht="11.25">
      <c r="B427" s="196"/>
      <c r="C427" s="197"/>
      <c r="D427" s="191" t="s">
        <v>132</v>
      </c>
      <c r="E427" s="198" t="s">
        <v>1</v>
      </c>
      <c r="F427" s="199" t="s">
        <v>390</v>
      </c>
      <c r="G427" s="197"/>
      <c r="H427" s="200">
        <v>6</v>
      </c>
      <c r="I427" s="201"/>
      <c r="J427" s="197"/>
      <c r="K427" s="197"/>
      <c r="L427" s="202"/>
      <c r="M427" s="203"/>
      <c r="N427" s="204"/>
      <c r="O427" s="204"/>
      <c r="P427" s="204"/>
      <c r="Q427" s="204"/>
      <c r="R427" s="204"/>
      <c r="S427" s="204"/>
      <c r="T427" s="205"/>
      <c r="AT427" s="206" t="s">
        <v>132</v>
      </c>
      <c r="AU427" s="206" t="s">
        <v>83</v>
      </c>
      <c r="AV427" s="12" t="s">
        <v>85</v>
      </c>
      <c r="AW427" s="12" t="s">
        <v>31</v>
      </c>
      <c r="AX427" s="12" t="s">
        <v>75</v>
      </c>
      <c r="AY427" s="206" t="s">
        <v>123</v>
      </c>
    </row>
    <row r="428" spans="1:65" s="13" customFormat="1" ht="11.25">
      <c r="B428" s="207"/>
      <c r="C428" s="208"/>
      <c r="D428" s="191" t="s">
        <v>132</v>
      </c>
      <c r="E428" s="209" t="s">
        <v>1</v>
      </c>
      <c r="F428" s="210" t="s">
        <v>134</v>
      </c>
      <c r="G428" s="208"/>
      <c r="H428" s="211">
        <v>92.298000000000002</v>
      </c>
      <c r="I428" s="212"/>
      <c r="J428" s="208"/>
      <c r="K428" s="208"/>
      <c r="L428" s="213"/>
      <c r="M428" s="214"/>
      <c r="N428" s="215"/>
      <c r="O428" s="215"/>
      <c r="P428" s="215"/>
      <c r="Q428" s="215"/>
      <c r="R428" s="215"/>
      <c r="S428" s="215"/>
      <c r="T428" s="216"/>
      <c r="AT428" s="217" t="s">
        <v>132</v>
      </c>
      <c r="AU428" s="217" t="s">
        <v>83</v>
      </c>
      <c r="AV428" s="13" t="s">
        <v>135</v>
      </c>
      <c r="AW428" s="13" t="s">
        <v>31</v>
      </c>
      <c r="AX428" s="13" t="s">
        <v>83</v>
      </c>
      <c r="AY428" s="217" t="s">
        <v>123</v>
      </c>
    </row>
    <row r="429" spans="1:65" s="2" customFormat="1" ht="24">
      <c r="A429" s="33"/>
      <c r="B429" s="34"/>
      <c r="C429" s="177" t="s">
        <v>391</v>
      </c>
      <c r="D429" s="177" t="s">
        <v>124</v>
      </c>
      <c r="E429" s="178" t="s">
        <v>392</v>
      </c>
      <c r="F429" s="179" t="s">
        <v>393</v>
      </c>
      <c r="G429" s="180" t="s">
        <v>352</v>
      </c>
      <c r="H429" s="181">
        <v>72</v>
      </c>
      <c r="I429" s="182"/>
      <c r="J429" s="183">
        <f>ROUND(I429*H429,2)</f>
        <v>0</v>
      </c>
      <c r="K429" s="179" t="s">
        <v>128</v>
      </c>
      <c r="L429" s="184"/>
      <c r="M429" s="185" t="s">
        <v>1</v>
      </c>
      <c r="N429" s="186" t="s">
        <v>40</v>
      </c>
      <c r="O429" s="70"/>
      <c r="P429" s="187">
        <f>O429*H429</f>
        <v>0</v>
      </c>
      <c r="Q429" s="187">
        <v>1</v>
      </c>
      <c r="R429" s="187">
        <f>Q429*H429</f>
        <v>72</v>
      </c>
      <c r="S429" s="187">
        <v>0</v>
      </c>
      <c r="T429" s="188">
        <f>S429*H429</f>
        <v>0</v>
      </c>
      <c r="U429" s="33"/>
      <c r="V429" s="33"/>
      <c r="W429" s="33"/>
      <c r="X429" s="33"/>
      <c r="Y429" s="33"/>
      <c r="Z429" s="33"/>
      <c r="AA429" s="33"/>
      <c r="AB429" s="33"/>
      <c r="AC429" s="33"/>
      <c r="AD429" s="33"/>
      <c r="AE429" s="33"/>
      <c r="AR429" s="189" t="s">
        <v>161</v>
      </c>
      <c r="AT429" s="189" t="s">
        <v>124</v>
      </c>
      <c r="AU429" s="189" t="s">
        <v>83</v>
      </c>
      <c r="AY429" s="16" t="s">
        <v>123</v>
      </c>
      <c r="BE429" s="190">
        <f>IF(N429="základní",J429,0)</f>
        <v>0</v>
      </c>
      <c r="BF429" s="190">
        <f>IF(N429="snížená",J429,0)</f>
        <v>0</v>
      </c>
      <c r="BG429" s="190">
        <f>IF(N429="zákl. přenesená",J429,0)</f>
        <v>0</v>
      </c>
      <c r="BH429" s="190">
        <f>IF(N429="sníž. přenesená",J429,0)</f>
        <v>0</v>
      </c>
      <c r="BI429" s="190">
        <f>IF(N429="nulová",J429,0)</f>
        <v>0</v>
      </c>
      <c r="BJ429" s="16" t="s">
        <v>83</v>
      </c>
      <c r="BK429" s="190">
        <f>ROUND(I429*H429,2)</f>
        <v>0</v>
      </c>
      <c r="BL429" s="16" t="s">
        <v>135</v>
      </c>
      <c r="BM429" s="189" t="s">
        <v>394</v>
      </c>
    </row>
    <row r="430" spans="1:65" s="2" customFormat="1" ht="11.25">
      <c r="A430" s="33"/>
      <c r="B430" s="34"/>
      <c r="C430" s="35"/>
      <c r="D430" s="191" t="s">
        <v>131</v>
      </c>
      <c r="E430" s="35"/>
      <c r="F430" s="192" t="s">
        <v>393</v>
      </c>
      <c r="G430" s="35"/>
      <c r="H430" s="35"/>
      <c r="I430" s="193"/>
      <c r="J430" s="35"/>
      <c r="K430" s="35"/>
      <c r="L430" s="38"/>
      <c r="M430" s="194"/>
      <c r="N430" s="195"/>
      <c r="O430" s="70"/>
      <c r="P430" s="70"/>
      <c r="Q430" s="70"/>
      <c r="R430" s="70"/>
      <c r="S430" s="70"/>
      <c r="T430" s="71"/>
      <c r="U430" s="33"/>
      <c r="V430" s="33"/>
      <c r="W430" s="33"/>
      <c r="X430" s="33"/>
      <c r="Y430" s="33"/>
      <c r="Z430" s="33"/>
      <c r="AA430" s="33"/>
      <c r="AB430" s="33"/>
      <c r="AC430" s="33"/>
      <c r="AD430" s="33"/>
      <c r="AE430" s="33"/>
      <c r="AT430" s="16" t="s">
        <v>131</v>
      </c>
      <c r="AU430" s="16" t="s">
        <v>83</v>
      </c>
    </row>
    <row r="431" spans="1:65" s="14" customFormat="1" ht="11.25">
      <c r="B431" s="218"/>
      <c r="C431" s="219"/>
      <c r="D431" s="191" t="s">
        <v>132</v>
      </c>
      <c r="E431" s="220" t="s">
        <v>1</v>
      </c>
      <c r="F431" s="221" t="s">
        <v>373</v>
      </c>
      <c r="G431" s="219"/>
      <c r="H431" s="220" t="s">
        <v>1</v>
      </c>
      <c r="I431" s="222"/>
      <c r="J431" s="219"/>
      <c r="K431" s="219"/>
      <c r="L431" s="223"/>
      <c r="M431" s="224"/>
      <c r="N431" s="225"/>
      <c r="O431" s="225"/>
      <c r="P431" s="225"/>
      <c r="Q431" s="225"/>
      <c r="R431" s="225"/>
      <c r="S431" s="225"/>
      <c r="T431" s="226"/>
      <c r="AT431" s="227" t="s">
        <v>132</v>
      </c>
      <c r="AU431" s="227" t="s">
        <v>83</v>
      </c>
      <c r="AV431" s="14" t="s">
        <v>83</v>
      </c>
      <c r="AW431" s="14" t="s">
        <v>31</v>
      </c>
      <c r="AX431" s="14" t="s">
        <v>75</v>
      </c>
      <c r="AY431" s="227" t="s">
        <v>123</v>
      </c>
    </row>
    <row r="432" spans="1:65" s="12" customFormat="1" ht="11.25">
      <c r="B432" s="196"/>
      <c r="C432" s="197"/>
      <c r="D432" s="191" t="s">
        <v>132</v>
      </c>
      <c r="E432" s="198" t="s">
        <v>1</v>
      </c>
      <c r="F432" s="199" t="s">
        <v>374</v>
      </c>
      <c r="G432" s="197"/>
      <c r="H432" s="200">
        <v>12</v>
      </c>
      <c r="I432" s="201"/>
      <c r="J432" s="197"/>
      <c r="K432" s="197"/>
      <c r="L432" s="202"/>
      <c r="M432" s="203"/>
      <c r="N432" s="204"/>
      <c r="O432" s="204"/>
      <c r="P432" s="204"/>
      <c r="Q432" s="204"/>
      <c r="R432" s="204"/>
      <c r="S432" s="204"/>
      <c r="T432" s="205"/>
      <c r="AT432" s="206" t="s">
        <v>132</v>
      </c>
      <c r="AU432" s="206" t="s">
        <v>83</v>
      </c>
      <c r="AV432" s="12" t="s">
        <v>85</v>
      </c>
      <c r="AW432" s="12" t="s">
        <v>31</v>
      </c>
      <c r="AX432" s="12" t="s">
        <v>75</v>
      </c>
      <c r="AY432" s="206" t="s">
        <v>123</v>
      </c>
    </row>
    <row r="433" spans="1:65" s="14" customFormat="1" ht="11.25">
      <c r="B433" s="218"/>
      <c r="C433" s="219"/>
      <c r="D433" s="191" t="s">
        <v>132</v>
      </c>
      <c r="E433" s="220" t="s">
        <v>1</v>
      </c>
      <c r="F433" s="221" t="s">
        <v>375</v>
      </c>
      <c r="G433" s="219"/>
      <c r="H433" s="220" t="s">
        <v>1</v>
      </c>
      <c r="I433" s="222"/>
      <c r="J433" s="219"/>
      <c r="K433" s="219"/>
      <c r="L433" s="223"/>
      <c r="M433" s="224"/>
      <c r="N433" s="225"/>
      <c r="O433" s="225"/>
      <c r="P433" s="225"/>
      <c r="Q433" s="225"/>
      <c r="R433" s="225"/>
      <c r="S433" s="225"/>
      <c r="T433" s="226"/>
      <c r="AT433" s="227" t="s">
        <v>132</v>
      </c>
      <c r="AU433" s="227" t="s">
        <v>83</v>
      </c>
      <c r="AV433" s="14" t="s">
        <v>83</v>
      </c>
      <c r="AW433" s="14" t="s">
        <v>31</v>
      </c>
      <c r="AX433" s="14" t="s">
        <v>75</v>
      </c>
      <c r="AY433" s="227" t="s">
        <v>123</v>
      </c>
    </row>
    <row r="434" spans="1:65" s="12" customFormat="1" ht="11.25">
      <c r="B434" s="196"/>
      <c r="C434" s="197"/>
      <c r="D434" s="191" t="s">
        <v>132</v>
      </c>
      <c r="E434" s="198" t="s">
        <v>1</v>
      </c>
      <c r="F434" s="199" t="s">
        <v>374</v>
      </c>
      <c r="G434" s="197"/>
      <c r="H434" s="200">
        <v>12</v>
      </c>
      <c r="I434" s="201"/>
      <c r="J434" s="197"/>
      <c r="K434" s="197"/>
      <c r="L434" s="202"/>
      <c r="M434" s="203"/>
      <c r="N434" s="204"/>
      <c r="O434" s="204"/>
      <c r="P434" s="204"/>
      <c r="Q434" s="204"/>
      <c r="R434" s="204"/>
      <c r="S434" s="204"/>
      <c r="T434" s="205"/>
      <c r="AT434" s="206" t="s">
        <v>132</v>
      </c>
      <c r="AU434" s="206" t="s">
        <v>83</v>
      </c>
      <c r="AV434" s="12" t="s">
        <v>85</v>
      </c>
      <c r="AW434" s="12" t="s">
        <v>31</v>
      </c>
      <c r="AX434" s="12" t="s">
        <v>75</v>
      </c>
      <c r="AY434" s="206" t="s">
        <v>123</v>
      </c>
    </row>
    <row r="435" spans="1:65" s="14" customFormat="1" ht="11.25">
      <c r="B435" s="218"/>
      <c r="C435" s="219"/>
      <c r="D435" s="191" t="s">
        <v>132</v>
      </c>
      <c r="E435" s="220" t="s">
        <v>1</v>
      </c>
      <c r="F435" s="221" t="s">
        <v>376</v>
      </c>
      <c r="G435" s="219"/>
      <c r="H435" s="220" t="s">
        <v>1</v>
      </c>
      <c r="I435" s="222"/>
      <c r="J435" s="219"/>
      <c r="K435" s="219"/>
      <c r="L435" s="223"/>
      <c r="M435" s="224"/>
      <c r="N435" s="225"/>
      <c r="O435" s="225"/>
      <c r="P435" s="225"/>
      <c r="Q435" s="225"/>
      <c r="R435" s="225"/>
      <c r="S435" s="225"/>
      <c r="T435" s="226"/>
      <c r="AT435" s="227" t="s">
        <v>132</v>
      </c>
      <c r="AU435" s="227" t="s">
        <v>83</v>
      </c>
      <c r="AV435" s="14" t="s">
        <v>83</v>
      </c>
      <c r="AW435" s="14" t="s">
        <v>31</v>
      </c>
      <c r="AX435" s="14" t="s">
        <v>75</v>
      </c>
      <c r="AY435" s="227" t="s">
        <v>123</v>
      </c>
    </row>
    <row r="436" spans="1:65" s="12" customFormat="1" ht="11.25">
      <c r="B436" s="196"/>
      <c r="C436" s="197"/>
      <c r="D436" s="191" t="s">
        <v>132</v>
      </c>
      <c r="E436" s="198" t="s">
        <v>1</v>
      </c>
      <c r="F436" s="199" t="s">
        <v>377</v>
      </c>
      <c r="G436" s="197"/>
      <c r="H436" s="200">
        <v>15</v>
      </c>
      <c r="I436" s="201"/>
      <c r="J436" s="197"/>
      <c r="K436" s="197"/>
      <c r="L436" s="202"/>
      <c r="M436" s="203"/>
      <c r="N436" s="204"/>
      <c r="O436" s="204"/>
      <c r="P436" s="204"/>
      <c r="Q436" s="204"/>
      <c r="R436" s="204"/>
      <c r="S436" s="204"/>
      <c r="T436" s="205"/>
      <c r="AT436" s="206" t="s">
        <v>132</v>
      </c>
      <c r="AU436" s="206" t="s">
        <v>83</v>
      </c>
      <c r="AV436" s="12" t="s">
        <v>85</v>
      </c>
      <c r="AW436" s="12" t="s">
        <v>31</v>
      </c>
      <c r="AX436" s="12" t="s">
        <v>75</v>
      </c>
      <c r="AY436" s="206" t="s">
        <v>123</v>
      </c>
    </row>
    <row r="437" spans="1:65" s="14" customFormat="1" ht="11.25">
      <c r="B437" s="218"/>
      <c r="C437" s="219"/>
      <c r="D437" s="191" t="s">
        <v>132</v>
      </c>
      <c r="E437" s="220" t="s">
        <v>1</v>
      </c>
      <c r="F437" s="221" t="s">
        <v>378</v>
      </c>
      <c r="G437" s="219"/>
      <c r="H437" s="220" t="s">
        <v>1</v>
      </c>
      <c r="I437" s="222"/>
      <c r="J437" s="219"/>
      <c r="K437" s="219"/>
      <c r="L437" s="223"/>
      <c r="M437" s="224"/>
      <c r="N437" s="225"/>
      <c r="O437" s="225"/>
      <c r="P437" s="225"/>
      <c r="Q437" s="225"/>
      <c r="R437" s="225"/>
      <c r="S437" s="225"/>
      <c r="T437" s="226"/>
      <c r="AT437" s="227" t="s">
        <v>132</v>
      </c>
      <c r="AU437" s="227" t="s">
        <v>83</v>
      </c>
      <c r="AV437" s="14" t="s">
        <v>83</v>
      </c>
      <c r="AW437" s="14" t="s">
        <v>31</v>
      </c>
      <c r="AX437" s="14" t="s">
        <v>75</v>
      </c>
      <c r="AY437" s="227" t="s">
        <v>123</v>
      </c>
    </row>
    <row r="438" spans="1:65" s="12" customFormat="1" ht="11.25">
      <c r="B438" s="196"/>
      <c r="C438" s="197"/>
      <c r="D438" s="191" t="s">
        <v>132</v>
      </c>
      <c r="E438" s="198" t="s">
        <v>1</v>
      </c>
      <c r="F438" s="199" t="s">
        <v>379</v>
      </c>
      <c r="G438" s="197"/>
      <c r="H438" s="200">
        <v>21</v>
      </c>
      <c r="I438" s="201"/>
      <c r="J438" s="197"/>
      <c r="K438" s="197"/>
      <c r="L438" s="202"/>
      <c r="M438" s="203"/>
      <c r="N438" s="204"/>
      <c r="O438" s="204"/>
      <c r="P438" s="204"/>
      <c r="Q438" s="204"/>
      <c r="R438" s="204"/>
      <c r="S438" s="204"/>
      <c r="T438" s="205"/>
      <c r="AT438" s="206" t="s">
        <v>132</v>
      </c>
      <c r="AU438" s="206" t="s">
        <v>83</v>
      </c>
      <c r="AV438" s="12" t="s">
        <v>85</v>
      </c>
      <c r="AW438" s="12" t="s">
        <v>31</v>
      </c>
      <c r="AX438" s="12" t="s">
        <v>75</v>
      </c>
      <c r="AY438" s="206" t="s">
        <v>123</v>
      </c>
    </row>
    <row r="439" spans="1:65" s="14" customFormat="1" ht="11.25">
      <c r="B439" s="218"/>
      <c r="C439" s="219"/>
      <c r="D439" s="191" t="s">
        <v>132</v>
      </c>
      <c r="E439" s="220" t="s">
        <v>1</v>
      </c>
      <c r="F439" s="221" t="s">
        <v>380</v>
      </c>
      <c r="G439" s="219"/>
      <c r="H439" s="220" t="s">
        <v>1</v>
      </c>
      <c r="I439" s="222"/>
      <c r="J439" s="219"/>
      <c r="K439" s="219"/>
      <c r="L439" s="223"/>
      <c r="M439" s="224"/>
      <c r="N439" s="225"/>
      <c r="O439" s="225"/>
      <c r="P439" s="225"/>
      <c r="Q439" s="225"/>
      <c r="R439" s="225"/>
      <c r="S439" s="225"/>
      <c r="T439" s="226"/>
      <c r="AT439" s="227" t="s">
        <v>132</v>
      </c>
      <c r="AU439" s="227" t="s">
        <v>83</v>
      </c>
      <c r="AV439" s="14" t="s">
        <v>83</v>
      </c>
      <c r="AW439" s="14" t="s">
        <v>31</v>
      </c>
      <c r="AX439" s="14" t="s">
        <v>75</v>
      </c>
      <c r="AY439" s="227" t="s">
        <v>123</v>
      </c>
    </row>
    <row r="440" spans="1:65" s="12" customFormat="1" ht="11.25">
      <c r="B440" s="196"/>
      <c r="C440" s="197"/>
      <c r="D440" s="191" t="s">
        <v>132</v>
      </c>
      <c r="E440" s="198" t="s">
        <v>1</v>
      </c>
      <c r="F440" s="199" t="s">
        <v>374</v>
      </c>
      <c r="G440" s="197"/>
      <c r="H440" s="200">
        <v>12</v>
      </c>
      <c r="I440" s="201"/>
      <c r="J440" s="197"/>
      <c r="K440" s="197"/>
      <c r="L440" s="202"/>
      <c r="M440" s="203"/>
      <c r="N440" s="204"/>
      <c r="O440" s="204"/>
      <c r="P440" s="204"/>
      <c r="Q440" s="204"/>
      <c r="R440" s="204"/>
      <c r="S440" s="204"/>
      <c r="T440" s="205"/>
      <c r="AT440" s="206" t="s">
        <v>132</v>
      </c>
      <c r="AU440" s="206" t="s">
        <v>83</v>
      </c>
      <c r="AV440" s="12" t="s">
        <v>85</v>
      </c>
      <c r="AW440" s="12" t="s">
        <v>31</v>
      </c>
      <c r="AX440" s="12" t="s">
        <v>75</v>
      </c>
      <c r="AY440" s="206" t="s">
        <v>123</v>
      </c>
    </row>
    <row r="441" spans="1:65" s="13" customFormat="1" ht="11.25">
      <c r="B441" s="207"/>
      <c r="C441" s="208"/>
      <c r="D441" s="191" t="s">
        <v>132</v>
      </c>
      <c r="E441" s="209" t="s">
        <v>1</v>
      </c>
      <c r="F441" s="210" t="s">
        <v>134</v>
      </c>
      <c r="G441" s="208"/>
      <c r="H441" s="211">
        <v>72</v>
      </c>
      <c r="I441" s="212"/>
      <c r="J441" s="208"/>
      <c r="K441" s="208"/>
      <c r="L441" s="213"/>
      <c r="M441" s="214"/>
      <c r="N441" s="215"/>
      <c r="O441" s="215"/>
      <c r="P441" s="215"/>
      <c r="Q441" s="215"/>
      <c r="R441" s="215"/>
      <c r="S441" s="215"/>
      <c r="T441" s="216"/>
      <c r="AT441" s="217" t="s">
        <v>132</v>
      </c>
      <c r="AU441" s="217" t="s">
        <v>83</v>
      </c>
      <c r="AV441" s="13" t="s">
        <v>135</v>
      </c>
      <c r="AW441" s="13" t="s">
        <v>31</v>
      </c>
      <c r="AX441" s="13" t="s">
        <v>83</v>
      </c>
      <c r="AY441" s="217" t="s">
        <v>123</v>
      </c>
    </row>
    <row r="442" spans="1:65" s="2" customFormat="1" ht="16.5" customHeight="1">
      <c r="A442" s="33"/>
      <c r="B442" s="34"/>
      <c r="C442" s="177" t="s">
        <v>395</v>
      </c>
      <c r="D442" s="177" t="s">
        <v>124</v>
      </c>
      <c r="E442" s="178" t="s">
        <v>396</v>
      </c>
      <c r="F442" s="179" t="s">
        <v>397</v>
      </c>
      <c r="G442" s="180" t="s">
        <v>398</v>
      </c>
      <c r="H442" s="181">
        <v>36</v>
      </c>
      <c r="I442" s="182"/>
      <c r="J442" s="183">
        <f>ROUND(I442*H442,2)</f>
        <v>0</v>
      </c>
      <c r="K442" s="179" t="s">
        <v>128</v>
      </c>
      <c r="L442" s="184"/>
      <c r="M442" s="185" t="s">
        <v>1</v>
      </c>
      <c r="N442" s="186" t="s">
        <v>40</v>
      </c>
      <c r="O442" s="70"/>
      <c r="P442" s="187">
        <f>O442*H442</f>
        <v>0</v>
      </c>
      <c r="Q442" s="187">
        <v>1E-3</v>
      </c>
      <c r="R442" s="187">
        <f>Q442*H442</f>
        <v>3.6000000000000004E-2</v>
      </c>
      <c r="S442" s="187">
        <v>0</v>
      </c>
      <c r="T442" s="188">
        <f>S442*H442</f>
        <v>0</v>
      </c>
      <c r="U442" s="33"/>
      <c r="V442" s="33"/>
      <c r="W442" s="33"/>
      <c r="X442" s="33"/>
      <c r="Y442" s="33"/>
      <c r="Z442" s="33"/>
      <c r="AA442" s="33"/>
      <c r="AB442" s="33"/>
      <c r="AC442" s="33"/>
      <c r="AD442" s="33"/>
      <c r="AE442" s="33"/>
      <c r="AR442" s="189" t="s">
        <v>161</v>
      </c>
      <c r="AT442" s="189" t="s">
        <v>124</v>
      </c>
      <c r="AU442" s="189" t="s">
        <v>83</v>
      </c>
      <c r="AY442" s="16" t="s">
        <v>123</v>
      </c>
      <c r="BE442" s="190">
        <f>IF(N442="základní",J442,0)</f>
        <v>0</v>
      </c>
      <c r="BF442" s="190">
        <f>IF(N442="snížená",J442,0)</f>
        <v>0</v>
      </c>
      <c r="BG442" s="190">
        <f>IF(N442="zákl. přenesená",J442,0)</f>
        <v>0</v>
      </c>
      <c r="BH442" s="190">
        <f>IF(N442="sníž. přenesená",J442,0)</f>
        <v>0</v>
      </c>
      <c r="BI442" s="190">
        <f>IF(N442="nulová",J442,0)</f>
        <v>0</v>
      </c>
      <c r="BJ442" s="16" t="s">
        <v>83</v>
      </c>
      <c r="BK442" s="190">
        <f>ROUND(I442*H442,2)</f>
        <v>0</v>
      </c>
      <c r="BL442" s="16" t="s">
        <v>135</v>
      </c>
      <c r="BM442" s="189" t="s">
        <v>399</v>
      </c>
    </row>
    <row r="443" spans="1:65" s="2" customFormat="1" ht="11.25">
      <c r="A443" s="33"/>
      <c r="B443" s="34"/>
      <c r="C443" s="35"/>
      <c r="D443" s="191" t="s">
        <v>131</v>
      </c>
      <c r="E443" s="35"/>
      <c r="F443" s="192" t="s">
        <v>397</v>
      </c>
      <c r="G443" s="35"/>
      <c r="H443" s="35"/>
      <c r="I443" s="193"/>
      <c r="J443" s="35"/>
      <c r="K443" s="35"/>
      <c r="L443" s="38"/>
      <c r="M443" s="194"/>
      <c r="N443" s="195"/>
      <c r="O443" s="70"/>
      <c r="P443" s="70"/>
      <c r="Q443" s="70"/>
      <c r="R443" s="70"/>
      <c r="S443" s="70"/>
      <c r="T443" s="71"/>
      <c r="U443" s="33"/>
      <c r="V443" s="33"/>
      <c r="W443" s="33"/>
      <c r="X443" s="33"/>
      <c r="Y443" s="33"/>
      <c r="Z443" s="33"/>
      <c r="AA443" s="33"/>
      <c r="AB443" s="33"/>
      <c r="AC443" s="33"/>
      <c r="AD443" s="33"/>
      <c r="AE443" s="33"/>
      <c r="AT443" s="16" t="s">
        <v>131</v>
      </c>
      <c r="AU443" s="16" t="s">
        <v>83</v>
      </c>
    </row>
    <row r="444" spans="1:65" s="12" customFormat="1" ht="11.25">
      <c r="B444" s="196"/>
      <c r="C444" s="197"/>
      <c r="D444" s="191" t="s">
        <v>132</v>
      </c>
      <c r="E444" s="198" t="s">
        <v>1</v>
      </c>
      <c r="F444" s="199" t="s">
        <v>341</v>
      </c>
      <c r="G444" s="197"/>
      <c r="H444" s="200">
        <v>36</v>
      </c>
      <c r="I444" s="201"/>
      <c r="J444" s="197"/>
      <c r="K444" s="197"/>
      <c r="L444" s="202"/>
      <c r="M444" s="203"/>
      <c r="N444" s="204"/>
      <c r="O444" s="204"/>
      <c r="P444" s="204"/>
      <c r="Q444" s="204"/>
      <c r="R444" s="204"/>
      <c r="S444" s="204"/>
      <c r="T444" s="205"/>
      <c r="AT444" s="206" t="s">
        <v>132</v>
      </c>
      <c r="AU444" s="206" t="s">
        <v>83</v>
      </c>
      <c r="AV444" s="12" t="s">
        <v>85</v>
      </c>
      <c r="AW444" s="12" t="s">
        <v>31</v>
      </c>
      <c r="AX444" s="12" t="s">
        <v>75</v>
      </c>
      <c r="AY444" s="206" t="s">
        <v>123</v>
      </c>
    </row>
    <row r="445" spans="1:65" s="13" customFormat="1" ht="11.25">
      <c r="B445" s="207"/>
      <c r="C445" s="208"/>
      <c r="D445" s="191" t="s">
        <v>132</v>
      </c>
      <c r="E445" s="209" t="s">
        <v>1</v>
      </c>
      <c r="F445" s="210" t="s">
        <v>134</v>
      </c>
      <c r="G445" s="208"/>
      <c r="H445" s="211">
        <v>36</v>
      </c>
      <c r="I445" s="212"/>
      <c r="J445" s="208"/>
      <c r="K445" s="208"/>
      <c r="L445" s="213"/>
      <c r="M445" s="214"/>
      <c r="N445" s="215"/>
      <c r="O445" s="215"/>
      <c r="P445" s="215"/>
      <c r="Q445" s="215"/>
      <c r="R445" s="215"/>
      <c r="S445" s="215"/>
      <c r="T445" s="216"/>
      <c r="AT445" s="217" t="s">
        <v>132</v>
      </c>
      <c r="AU445" s="217" t="s">
        <v>83</v>
      </c>
      <c r="AV445" s="13" t="s">
        <v>135</v>
      </c>
      <c r="AW445" s="13" t="s">
        <v>31</v>
      </c>
      <c r="AX445" s="13" t="s">
        <v>83</v>
      </c>
      <c r="AY445" s="217" t="s">
        <v>123</v>
      </c>
    </row>
    <row r="446" spans="1:65" s="2" customFormat="1" ht="16.5" customHeight="1">
      <c r="A446" s="33"/>
      <c r="B446" s="34"/>
      <c r="C446" s="177" t="s">
        <v>400</v>
      </c>
      <c r="D446" s="177" t="s">
        <v>124</v>
      </c>
      <c r="E446" s="178" t="s">
        <v>401</v>
      </c>
      <c r="F446" s="179" t="s">
        <v>402</v>
      </c>
      <c r="G446" s="180" t="s">
        <v>352</v>
      </c>
      <c r="H446" s="181">
        <v>96</v>
      </c>
      <c r="I446" s="182"/>
      <c r="J446" s="183">
        <f>ROUND(I446*H446,2)</f>
        <v>0</v>
      </c>
      <c r="K446" s="179" t="s">
        <v>1</v>
      </c>
      <c r="L446" s="184"/>
      <c r="M446" s="185" t="s">
        <v>1</v>
      </c>
      <c r="N446" s="186" t="s">
        <v>40</v>
      </c>
      <c r="O446" s="70"/>
      <c r="P446" s="187">
        <f>O446*H446</f>
        <v>0</v>
      </c>
      <c r="Q446" s="187">
        <v>1</v>
      </c>
      <c r="R446" s="187">
        <f>Q446*H446</f>
        <v>96</v>
      </c>
      <c r="S446" s="187">
        <v>0</v>
      </c>
      <c r="T446" s="188">
        <f>S446*H446</f>
        <v>0</v>
      </c>
      <c r="U446" s="33"/>
      <c r="V446" s="33"/>
      <c r="W446" s="33"/>
      <c r="X446" s="33"/>
      <c r="Y446" s="33"/>
      <c r="Z446" s="33"/>
      <c r="AA446" s="33"/>
      <c r="AB446" s="33"/>
      <c r="AC446" s="33"/>
      <c r="AD446" s="33"/>
      <c r="AE446" s="33"/>
      <c r="AR446" s="189" t="s">
        <v>161</v>
      </c>
      <c r="AT446" s="189" t="s">
        <v>124</v>
      </c>
      <c r="AU446" s="189" t="s">
        <v>83</v>
      </c>
      <c r="AY446" s="16" t="s">
        <v>123</v>
      </c>
      <c r="BE446" s="190">
        <f>IF(N446="základní",J446,0)</f>
        <v>0</v>
      </c>
      <c r="BF446" s="190">
        <f>IF(N446="snížená",J446,0)</f>
        <v>0</v>
      </c>
      <c r="BG446" s="190">
        <f>IF(N446="zákl. přenesená",J446,0)</f>
        <v>0</v>
      </c>
      <c r="BH446" s="190">
        <f>IF(N446="sníž. přenesená",J446,0)</f>
        <v>0</v>
      </c>
      <c r="BI446" s="190">
        <f>IF(N446="nulová",J446,0)</f>
        <v>0</v>
      </c>
      <c r="BJ446" s="16" t="s">
        <v>83</v>
      </c>
      <c r="BK446" s="190">
        <f>ROUND(I446*H446,2)</f>
        <v>0</v>
      </c>
      <c r="BL446" s="16" t="s">
        <v>135</v>
      </c>
      <c r="BM446" s="189" t="s">
        <v>403</v>
      </c>
    </row>
    <row r="447" spans="1:65" s="2" customFormat="1" ht="11.25">
      <c r="A447" s="33"/>
      <c r="B447" s="34"/>
      <c r="C447" s="35"/>
      <c r="D447" s="191" t="s">
        <v>131</v>
      </c>
      <c r="E447" s="35"/>
      <c r="F447" s="192" t="s">
        <v>402</v>
      </c>
      <c r="G447" s="35"/>
      <c r="H447" s="35"/>
      <c r="I447" s="193"/>
      <c r="J447" s="35"/>
      <c r="K447" s="35"/>
      <c r="L447" s="38"/>
      <c r="M447" s="194"/>
      <c r="N447" s="195"/>
      <c r="O447" s="70"/>
      <c r="P447" s="70"/>
      <c r="Q447" s="70"/>
      <c r="R447" s="70"/>
      <c r="S447" s="70"/>
      <c r="T447" s="71"/>
      <c r="U447" s="33"/>
      <c r="V447" s="33"/>
      <c r="W447" s="33"/>
      <c r="X447" s="33"/>
      <c r="Y447" s="33"/>
      <c r="Z447" s="33"/>
      <c r="AA447" s="33"/>
      <c r="AB447" s="33"/>
      <c r="AC447" s="33"/>
      <c r="AD447" s="33"/>
      <c r="AE447" s="33"/>
      <c r="AT447" s="16" t="s">
        <v>131</v>
      </c>
      <c r="AU447" s="16" t="s">
        <v>83</v>
      </c>
    </row>
    <row r="448" spans="1:65" s="14" customFormat="1" ht="11.25">
      <c r="B448" s="218"/>
      <c r="C448" s="219"/>
      <c r="D448" s="191" t="s">
        <v>132</v>
      </c>
      <c r="E448" s="220" t="s">
        <v>1</v>
      </c>
      <c r="F448" s="221" t="s">
        <v>404</v>
      </c>
      <c r="G448" s="219"/>
      <c r="H448" s="220" t="s">
        <v>1</v>
      </c>
      <c r="I448" s="222"/>
      <c r="J448" s="219"/>
      <c r="K448" s="219"/>
      <c r="L448" s="223"/>
      <c r="M448" s="224"/>
      <c r="N448" s="225"/>
      <c r="O448" s="225"/>
      <c r="P448" s="225"/>
      <c r="Q448" s="225"/>
      <c r="R448" s="225"/>
      <c r="S448" s="225"/>
      <c r="T448" s="226"/>
      <c r="AT448" s="227" t="s">
        <v>132</v>
      </c>
      <c r="AU448" s="227" t="s">
        <v>83</v>
      </c>
      <c r="AV448" s="14" t="s">
        <v>83</v>
      </c>
      <c r="AW448" s="14" t="s">
        <v>31</v>
      </c>
      <c r="AX448" s="14" t="s">
        <v>75</v>
      </c>
      <c r="AY448" s="227" t="s">
        <v>123</v>
      </c>
    </row>
    <row r="449" spans="1:65" s="14" customFormat="1" ht="11.25">
      <c r="B449" s="218"/>
      <c r="C449" s="219"/>
      <c r="D449" s="191" t="s">
        <v>132</v>
      </c>
      <c r="E449" s="220" t="s">
        <v>1</v>
      </c>
      <c r="F449" s="221" t="s">
        <v>405</v>
      </c>
      <c r="G449" s="219"/>
      <c r="H449" s="220" t="s">
        <v>1</v>
      </c>
      <c r="I449" s="222"/>
      <c r="J449" s="219"/>
      <c r="K449" s="219"/>
      <c r="L449" s="223"/>
      <c r="M449" s="224"/>
      <c r="N449" s="225"/>
      <c r="O449" s="225"/>
      <c r="P449" s="225"/>
      <c r="Q449" s="225"/>
      <c r="R449" s="225"/>
      <c r="S449" s="225"/>
      <c r="T449" s="226"/>
      <c r="AT449" s="227" t="s">
        <v>132</v>
      </c>
      <c r="AU449" s="227" t="s">
        <v>83</v>
      </c>
      <c r="AV449" s="14" t="s">
        <v>83</v>
      </c>
      <c r="AW449" s="14" t="s">
        <v>31</v>
      </c>
      <c r="AX449" s="14" t="s">
        <v>75</v>
      </c>
      <c r="AY449" s="227" t="s">
        <v>123</v>
      </c>
    </row>
    <row r="450" spans="1:65" s="12" customFormat="1" ht="11.25">
      <c r="B450" s="196"/>
      <c r="C450" s="197"/>
      <c r="D450" s="191" t="s">
        <v>132</v>
      </c>
      <c r="E450" s="198" t="s">
        <v>1</v>
      </c>
      <c r="F450" s="199" t="s">
        <v>406</v>
      </c>
      <c r="G450" s="197"/>
      <c r="H450" s="200">
        <v>19.2</v>
      </c>
      <c r="I450" s="201"/>
      <c r="J450" s="197"/>
      <c r="K450" s="197"/>
      <c r="L450" s="202"/>
      <c r="M450" s="203"/>
      <c r="N450" s="204"/>
      <c r="O450" s="204"/>
      <c r="P450" s="204"/>
      <c r="Q450" s="204"/>
      <c r="R450" s="204"/>
      <c r="S450" s="204"/>
      <c r="T450" s="205"/>
      <c r="AT450" s="206" t="s">
        <v>132</v>
      </c>
      <c r="AU450" s="206" t="s">
        <v>83</v>
      </c>
      <c r="AV450" s="12" t="s">
        <v>85</v>
      </c>
      <c r="AW450" s="12" t="s">
        <v>31</v>
      </c>
      <c r="AX450" s="12" t="s">
        <v>75</v>
      </c>
      <c r="AY450" s="206" t="s">
        <v>123</v>
      </c>
    </row>
    <row r="451" spans="1:65" s="14" customFormat="1" ht="11.25">
      <c r="B451" s="218"/>
      <c r="C451" s="219"/>
      <c r="D451" s="191" t="s">
        <v>132</v>
      </c>
      <c r="E451" s="220" t="s">
        <v>1</v>
      </c>
      <c r="F451" s="221" t="s">
        <v>407</v>
      </c>
      <c r="G451" s="219"/>
      <c r="H451" s="220" t="s">
        <v>1</v>
      </c>
      <c r="I451" s="222"/>
      <c r="J451" s="219"/>
      <c r="K451" s="219"/>
      <c r="L451" s="223"/>
      <c r="M451" s="224"/>
      <c r="N451" s="225"/>
      <c r="O451" s="225"/>
      <c r="P451" s="225"/>
      <c r="Q451" s="225"/>
      <c r="R451" s="225"/>
      <c r="S451" s="225"/>
      <c r="T451" s="226"/>
      <c r="AT451" s="227" t="s">
        <v>132</v>
      </c>
      <c r="AU451" s="227" t="s">
        <v>83</v>
      </c>
      <c r="AV451" s="14" t="s">
        <v>83</v>
      </c>
      <c r="AW451" s="14" t="s">
        <v>31</v>
      </c>
      <c r="AX451" s="14" t="s">
        <v>75</v>
      </c>
      <c r="AY451" s="227" t="s">
        <v>123</v>
      </c>
    </row>
    <row r="452" spans="1:65" s="12" customFormat="1" ht="11.25">
      <c r="B452" s="196"/>
      <c r="C452" s="197"/>
      <c r="D452" s="191" t="s">
        <v>132</v>
      </c>
      <c r="E452" s="198" t="s">
        <v>1</v>
      </c>
      <c r="F452" s="199" t="s">
        <v>406</v>
      </c>
      <c r="G452" s="197"/>
      <c r="H452" s="200">
        <v>19.2</v>
      </c>
      <c r="I452" s="201"/>
      <c r="J452" s="197"/>
      <c r="K452" s="197"/>
      <c r="L452" s="202"/>
      <c r="M452" s="203"/>
      <c r="N452" s="204"/>
      <c r="O452" s="204"/>
      <c r="P452" s="204"/>
      <c r="Q452" s="204"/>
      <c r="R452" s="204"/>
      <c r="S452" s="204"/>
      <c r="T452" s="205"/>
      <c r="AT452" s="206" t="s">
        <v>132</v>
      </c>
      <c r="AU452" s="206" t="s">
        <v>83</v>
      </c>
      <c r="AV452" s="12" t="s">
        <v>85</v>
      </c>
      <c r="AW452" s="12" t="s">
        <v>31</v>
      </c>
      <c r="AX452" s="12" t="s">
        <v>75</v>
      </c>
      <c r="AY452" s="206" t="s">
        <v>123</v>
      </c>
    </row>
    <row r="453" spans="1:65" s="14" customFormat="1" ht="11.25">
      <c r="B453" s="218"/>
      <c r="C453" s="219"/>
      <c r="D453" s="191" t="s">
        <v>132</v>
      </c>
      <c r="E453" s="220" t="s">
        <v>1</v>
      </c>
      <c r="F453" s="221" t="s">
        <v>408</v>
      </c>
      <c r="G453" s="219"/>
      <c r="H453" s="220" t="s">
        <v>1</v>
      </c>
      <c r="I453" s="222"/>
      <c r="J453" s="219"/>
      <c r="K453" s="219"/>
      <c r="L453" s="223"/>
      <c r="M453" s="224"/>
      <c r="N453" s="225"/>
      <c r="O453" s="225"/>
      <c r="P453" s="225"/>
      <c r="Q453" s="225"/>
      <c r="R453" s="225"/>
      <c r="S453" s="225"/>
      <c r="T453" s="226"/>
      <c r="AT453" s="227" t="s">
        <v>132</v>
      </c>
      <c r="AU453" s="227" t="s">
        <v>83</v>
      </c>
      <c r="AV453" s="14" t="s">
        <v>83</v>
      </c>
      <c r="AW453" s="14" t="s">
        <v>31</v>
      </c>
      <c r="AX453" s="14" t="s">
        <v>75</v>
      </c>
      <c r="AY453" s="227" t="s">
        <v>123</v>
      </c>
    </row>
    <row r="454" spans="1:65" s="12" customFormat="1" ht="11.25">
      <c r="B454" s="196"/>
      <c r="C454" s="197"/>
      <c r="D454" s="191" t="s">
        <v>132</v>
      </c>
      <c r="E454" s="198" t="s">
        <v>1</v>
      </c>
      <c r="F454" s="199" t="s">
        <v>406</v>
      </c>
      <c r="G454" s="197"/>
      <c r="H454" s="200">
        <v>19.2</v>
      </c>
      <c r="I454" s="201"/>
      <c r="J454" s="197"/>
      <c r="K454" s="197"/>
      <c r="L454" s="202"/>
      <c r="M454" s="203"/>
      <c r="N454" s="204"/>
      <c r="O454" s="204"/>
      <c r="P454" s="204"/>
      <c r="Q454" s="204"/>
      <c r="R454" s="204"/>
      <c r="S454" s="204"/>
      <c r="T454" s="205"/>
      <c r="AT454" s="206" t="s">
        <v>132</v>
      </c>
      <c r="AU454" s="206" t="s">
        <v>83</v>
      </c>
      <c r="AV454" s="12" t="s">
        <v>85</v>
      </c>
      <c r="AW454" s="12" t="s">
        <v>31</v>
      </c>
      <c r="AX454" s="12" t="s">
        <v>75</v>
      </c>
      <c r="AY454" s="206" t="s">
        <v>123</v>
      </c>
    </row>
    <row r="455" spans="1:65" s="14" customFormat="1" ht="11.25">
      <c r="B455" s="218"/>
      <c r="C455" s="219"/>
      <c r="D455" s="191" t="s">
        <v>132</v>
      </c>
      <c r="E455" s="220" t="s">
        <v>1</v>
      </c>
      <c r="F455" s="221" t="s">
        <v>409</v>
      </c>
      <c r="G455" s="219"/>
      <c r="H455" s="220" t="s">
        <v>1</v>
      </c>
      <c r="I455" s="222"/>
      <c r="J455" s="219"/>
      <c r="K455" s="219"/>
      <c r="L455" s="223"/>
      <c r="M455" s="224"/>
      <c r="N455" s="225"/>
      <c r="O455" s="225"/>
      <c r="P455" s="225"/>
      <c r="Q455" s="225"/>
      <c r="R455" s="225"/>
      <c r="S455" s="225"/>
      <c r="T455" s="226"/>
      <c r="AT455" s="227" t="s">
        <v>132</v>
      </c>
      <c r="AU455" s="227" t="s">
        <v>83</v>
      </c>
      <c r="AV455" s="14" t="s">
        <v>83</v>
      </c>
      <c r="AW455" s="14" t="s">
        <v>31</v>
      </c>
      <c r="AX455" s="14" t="s">
        <v>75</v>
      </c>
      <c r="AY455" s="227" t="s">
        <v>123</v>
      </c>
    </row>
    <row r="456" spans="1:65" s="12" customFormat="1" ht="11.25">
      <c r="B456" s="196"/>
      <c r="C456" s="197"/>
      <c r="D456" s="191" t="s">
        <v>132</v>
      </c>
      <c r="E456" s="198" t="s">
        <v>1</v>
      </c>
      <c r="F456" s="199" t="s">
        <v>406</v>
      </c>
      <c r="G456" s="197"/>
      <c r="H456" s="200">
        <v>19.2</v>
      </c>
      <c r="I456" s="201"/>
      <c r="J456" s="197"/>
      <c r="K456" s="197"/>
      <c r="L456" s="202"/>
      <c r="M456" s="203"/>
      <c r="N456" s="204"/>
      <c r="O456" s="204"/>
      <c r="P456" s="204"/>
      <c r="Q456" s="204"/>
      <c r="R456" s="204"/>
      <c r="S456" s="204"/>
      <c r="T456" s="205"/>
      <c r="AT456" s="206" t="s">
        <v>132</v>
      </c>
      <c r="AU456" s="206" t="s">
        <v>83</v>
      </c>
      <c r="AV456" s="12" t="s">
        <v>85</v>
      </c>
      <c r="AW456" s="12" t="s">
        <v>31</v>
      </c>
      <c r="AX456" s="12" t="s">
        <v>75</v>
      </c>
      <c r="AY456" s="206" t="s">
        <v>123</v>
      </c>
    </row>
    <row r="457" spans="1:65" s="14" customFormat="1" ht="11.25">
      <c r="B457" s="218"/>
      <c r="C457" s="219"/>
      <c r="D457" s="191" t="s">
        <v>132</v>
      </c>
      <c r="E457" s="220" t="s">
        <v>1</v>
      </c>
      <c r="F457" s="221" t="s">
        <v>410</v>
      </c>
      <c r="G457" s="219"/>
      <c r="H457" s="220" t="s">
        <v>1</v>
      </c>
      <c r="I457" s="222"/>
      <c r="J457" s="219"/>
      <c r="K457" s="219"/>
      <c r="L457" s="223"/>
      <c r="M457" s="224"/>
      <c r="N457" s="225"/>
      <c r="O457" s="225"/>
      <c r="P457" s="225"/>
      <c r="Q457" s="225"/>
      <c r="R457" s="225"/>
      <c r="S457" s="225"/>
      <c r="T457" s="226"/>
      <c r="AT457" s="227" t="s">
        <v>132</v>
      </c>
      <c r="AU457" s="227" t="s">
        <v>83</v>
      </c>
      <c r="AV457" s="14" t="s">
        <v>83</v>
      </c>
      <c r="AW457" s="14" t="s">
        <v>31</v>
      </c>
      <c r="AX457" s="14" t="s">
        <v>75</v>
      </c>
      <c r="AY457" s="227" t="s">
        <v>123</v>
      </c>
    </row>
    <row r="458" spans="1:65" s="12" customFormat="1" ht="11.25">
      <c r="B458" s="196"/>
      <c r="C458" s="197"/>
      <c r="D458" s="191" t="s">
        <v>132</v>
      </c>
      <c r="E458" s="198" t="s">
        <v>1</v>
      </c>
      <c r="F458" s="199" t="s">
        <v>406</v>
      </c>
      <c r="G458" s="197"/>
      <c r="H458" s="200">
        <v>19.2</v>
      </c>
      <c r="I458" s="201"/>
      <c r="J458" s="197"/>
      <c r="K458" s="197"/>
      <c r="L458" s="202"/>
      <c r="M458" s="203"/>
      <c r="N458" s="204"/>
      <c r="O458" s="204"/>
      <c r="P458" s="204"/>
      <c r="Q458" s="204"/>
      <c r="R458" s="204"/>
      <c r="S458" s="204"/>
      <c r="T458" s="205"/>
      <c r="AT458" s="206" t="s">
        <v>132</v>
      </c>
      <c r="AU458" s="206" t="s">
        <v>83</v>
      </c>
      <c r="AV458" s="12" t="s">
        <v>85</v>
      </c>
      <c r="AW458" s="12" t="s">
        <v>31</v>
      </c>
      <c r="AX458" s="12" t="s">
        <v>75</v>
      </c>
      <c r="AY458" s="206" t="s">
        <v>123</v>
      </c>
    </row>
    <row r="459" spans="1:65" s="13" customFormat="1" ht="11.25">
      <c r="B459" s="207"/>
      <c r="C459" s="208"/>
      <c r="D459" s="191" t="s">
        <v>132</v>
      </c>
      <c r="E459" s="209" t="s">
        <v>1</v>
      </c>
      <c r="F459" s="210" t="s">
        <v>134</v>
      </c>
      <c r="G459" s="208"/>
      <c r="H459" s="211">
        <v>96</v>
      </c>
      <c r="I459" s="212"/>
      <c r="J459" s="208"/>
      <c r="K459" s="208"/>
      <c r="L459" s="213"/>
      <c r="M459" s="214"/>
      <c r="N459" s="215"/>
      <c r="O459" s="215"/>
      <c r="P459" s="215"/>
      <c r="Q459" s="215"/>
      <c r="R459" s="215"/>
      <c r="S459" s="215"/>
      <c r="T459" s="216"/>
      <c r="AT459" s="217" t="s">
        <v>132</v>
      </c>
      <c r="AU459" s="217" t="s">
        <v>83</v>
      </c>
      <c r="AV459" s="13" t="s">
        <v>135</v>
      </c>
      <c r="AW459" s="13" t="s">
        <v>31</v>
      </c>
      <c r="AX459" s="13" t="s">
        <v>83</v>
      </c>
      <c r="AY459" s="217" t="s">
        <v>123</v>
      </c>
    </row>
    <row r="460" spans="1:65" s="2" customFormat="1" ht="16.5" customHeight="1">
      <c r="A460" s="33"/>
      <c r="B460" s="34"/>
      <c r="C460" s="177" t="s">
        <v>411</v>
      </c>
      <c r="D460" s="177" t="s">
        <v>124</v>
      </c>
      <c r="E460" s="178" t="s">
        <v>412</v>
      </c>
      <c r="F460" s="179" t="s">
        <v>413</v>
      </c>
      <c r="G460" s="180" t="s">
        <v>127</v>
      </c>
      <c r="H460" s="181">
        <v>281</v>
      </c>
      <c r="I460" s="182"/>
      <c r="J460" s="183">
        <f>ROUND(I460*H460,2)</f>
        <v>0</v>
      </c>
      <c r="K460" s="179" t="s">
        <v>128</v>
      </c>
      <c r="L460" s="184"/>
      <c r="M460" s="185" t="s">
        <v>1</v>
      </c>
      <c r="N460" s="186" t="s">
        <v>40</v>
      </c>
      <c r="O460" s="70"/>
      <c r="P460" s="187">
        <f>O460*H460</f>
        <v>0</v>
      </c>
      <c r="Q460" s="187">
        <v>0.33100000000000002</v>
      </c>
      <c r="R460" s="187">
        <f>Q460*H460</f>
        <v>93.01100000000001</v>
      </c>
      <c r="S460" s="187">
        <v>0</v>
      </c>
      <c r="T460" s="188">
        <f>S460*H460</f>
        <v>0</v>
      </c>
      <c r="U460" s="33"/>
      <c r="V460" s="33"/>
      <c r="W460" s="33"/>
      <c r="X460" s="33"/>
      <c r="Y460" s="33"/>
      <c r="Z460" s="33"/>
      <c r="AA460" s="33"/>
      <c r="AB460" s="33"/>
      <c r="AC460" s="33"/>
      <c r="AD460" s="33"/>
      <c r="AE460" s="33"/>
      <c r="AR460" s="189" t="s">
        <v>161</v>
      </c>
      <c r="AT460" s="189" t="s">
        <v>124</v>
      </c>
      <c r="AU460" s="189" t="s">
        <v>83</v>
      </c>
      <c r="AY460" s="16" t="s">
        <v>123</v>
      </c>
      <c r="BE460" s="190">
        <f>IF(N460="základní",J460,0)</f>
        <v>0</v>
      </c>
      <c r="BF460" s="190">
        <f>IF(N460="snížená",J460,0)</f>
        <v>0</v>
      </c>
      <c r="BG460" s="190">
        <f>IF(N460="zákl. přenesená",J460,0)</f>
        <v>0</v>
      </c>
      <c r="BH460" s="190">
        <f>IF(N460="sníž. přenesená",J460,0)</f>
        <v>0</v>
      </c>
      <c r="BI460" s="190">
        <f>IF(N460="nulová",J460,0)</f>
        <v>0</v>
      </c>
      <c r="BJ460" s="16" t="s">
        <v>83</v>
      </c>
      <c r="BK460" s="190">
        <f>ROUND(I460*H460,2)</f>
        <v>0</v>
      </c>
      <c r="BL460" s="16" t="s">
        <v>135</v>
      </c>
      <c r="BM460" s="189" t="s">
        <v>414</v>
      </c>
    </row>
    <row r="461" spans="1:65" s="2" customFormat="1" ht="11.25">
      <c r="A461" s="33"/>
      <c r="B461" s="34"/>
      <c r="C461" s="35"/>
      <c r="D461" s="191" t="s">
        <v>131</v>
      </c>
      <c r="E461" s="35"/>
      <c r="F461" s="192" t="s">
        <v>413</v>
      </c>
      <c r="G461" s="35"/>
      <c r="H461" s="35"/>
      <c r="I461" s="193"/>
      <c r="J461" s="35"/>
      <c r="K461" s="35"/>
      <c r="L461" s="38"/>
      <c r="M461" s="194"/>
      <c r="N461" s="195"/>
      <c r="O461" s="70"/>
      <c r="P461" s="70"/>
      <c r="Q461" s="70"/>
      <c r="R461" s="70"/>
      <c r="S461" s="70"/>
      <c r="T461" s="71"/>
      <c r="U461" s="33"/>
      <c r="V461" s="33"/>
      <c r="W461" s="33"/>
      <c r="X461" s="33"/>
      <c r="Y461" s="33"/>
      <c r="Z461" s="33"/>
      <c r="AA461" s="33"/>
      <c r="AB461" s="33"/>
      <c r="AC461" s="33"/>
      <c r="AD461" s="33"/>
      <c r="AE461" s="33"/>
      <c r="AT461" s="16" t="s">
        <v>131</v>
      </c>
      <c r="AU461" s="16" t="s">
        <v>83</v>
      </c>
    </row>
    <row r="462" spans="1:65" s="14" customFormat="1" ht="11.25">
      <c r="B462" s="218"/>
      <c r="C462" s="219"/>
      <c r="D462" s="191" t="s">
        <v>132</v>
      </c>
      <c r="E462" s="220" t="s">
        <v>1</v>
      </c>
      <c r="F462" s="221" t="s">
        <v>415</v>
      </c>
      <c r="G462" s="219"/>
      <c r="H462" s="220" t="s">
        <v>1</v>
      </c>
      <c r="I462" s="222"/>
      <c r="J462" s="219"/>
      <c r="K462" s="219"/>
      <c r="L462" s="223"/>
      <c r="M462" s="224"/>
      <c r="N462" s="225"/>
      <c r="O462" s="225"/>
      <c r="P462" s="225"/>
      <c r="Q462" s="225"/>
      <c r="R462" s="225"/>
      <c r="S462" s="225"/>
      <c r="T462" s="226"/>
      <c r="AT462" s="227" t="s">
        <v>132</v>
      </c>
      <c r="AU462" s="227" t="s">
        <v>83</v>
      </c>
      <c r="AV462" s="14" t="s">
        <v>83</v>
      </c>
      <c r="AW462" s="14" t="s">
        <v>31</v>
      </c>
      <c r="AX462" s="14" t="s">
        <v>75</v>
      </c>
      <c r="AY462" s="227" t="s">
        <v>123</v>
      </c>
    </row>
    <row r="463" spans="1:65" s="12" customFormat="1" ht="11.25">
      <c r="B463" s="196"/>
      <c r="C463" s="197"/>
      <c r="D463" s="191" t="s">
        <v>132</v>
      </c>
      <c r="E463" s="198" t="s">
        <v>1</v>
      </c>
      <c r="F463" s="199" t="s">
        <v>416</v>
      </c>
      <c r="G463" s="197"/>
      <c r="H463" s="200">
        <v>109</v>
      </c>
      <c r="I463" s="201"/>
      <c r="J463" s="197"/>
      <c r="K463" s="197"/>
      <c r="L463" s="202"/>
      <c r="M463" s="203"/>
      <c r="N463" s="204"/>
      <c r="O463" s="204"/>
      <c r="P463" s="204"/>
      <c r="Q463" s="204"/>
      <c r="R463" s="204"/>
      <c r="S463" s="204"/>
      <c r="T463" s="205"/>
      <c r="AT463" s="206" t="s">
        <v>132</v>
      </c>
      <c r="AU463" s="206" t="s">
        <v>83</v>
      </c>
      <c r="AV463" s="12" t="s">
        <v>85</v>
      </c>
      <c r="AW463" s="12" t="s">
        <v>31</v>
      </c>
      <c r="AX463" s="12" t="s">
        <v>75</v>
      </c>
      <c r="AY463" s="206" t="s">
        <v>123</v>
      </c>
    </row>
    <row r="464" spans="1:65" s="14" customFormat="1" ht="11.25">
      <c r="B464" s="218"/>
      <c r="C464" s="219"/>
      <c r="D464" s="191" t="s">
        <v>132</v>
      </c>
      <c r="E464" s="220" t="s">
        <v>1</v>
      </c>
      <c r="F464" s="221" t="s">
        <v>417</v>
      </c>
      <c r="G464" s="219"/>
      <c r="H464" s="220" t="s">
        <v>1</v>
      </c>
      <c r="I464" s="222"/>
      <c r="J464" s="219"/>
      <c r="K464" s="219"/>
      <c r="L464" s="223"/>
      <c r="M464" s="224"/>
      <c r="N464" s="225"/>
      <c r="O464" s="225"/>
      <c r="P464" s="225"/>
      <c r="Q464" s="225"/>
      <c r="R464" s="225"/>
      <c r="S464" s="225"/>
      <c r="T464" s="226"/>
      <c r="AT464" s="227" t="s">
        <v>132</v>
      </c>
      <c r="AU464" s="227" t="s">
        <v>83</v>
      </c>
      <c r="AV464" s="14" t="s">
        <v>83</v>
      </c>
      <c r="AW464" s="14" t="s">
        <v>31</v>
      </c>
      <c r="AX464" s="14" t="s">
        <v>75</v>
      </c>
      <c r="AY464" s="227" t="s">
        <v>123</v>
      </c>
    </row>
    <row r="465" spans="1:65" s="12" customFormat="1" ht="11.25">
      <c r="B465" s="196"/>
      <c r="C465" s="197"/>
      <c r="D465" s="191" t="s">
        <v>132</v>
      </c>
      <c r="E465" s="198" t="s">
        <v>1</v>
      </c>
      <c r="F465" s="199" t="s">
        <v>418</v>
      </c>
      <c r="G465" s="197"/>
      <c r="H465" s="200">
        <v>73</v>
      </c>
      <c r="I465" s="201"/>
      <c r="J465" s="197"/>
      <c r="K465" s="197"/>
      <c r="L465" s="202"/>
      <c r="M465" s="203"/>
      <c r="N465" s="204"/>
      <c r="O465" s="204"/>
      <c r="P465" s="204"/>
      <c r="Q465" s="204"/>
      <c r="R465" s="204"/>
      <c r="S465" s="204"/>
      <c r="T465" s="205"/>
      <c r="AT465" s="206" t="s">
        <v>132</v>
      </c>
      <c r="AU465" s="206" t="s">
        <v>83</v>
      </c>
      <c r="AV465" s="12" t="s">
        <v>85</v>
      </c>
      <c r="AW465" s="12" t="s">
        <v>31</v>
      </c>
      <c r="AX465" s="12" t="s">
        <v>75</v>
      </c>
      <c r="AY465" s="206" t="s">
        <v>123</v>
      </c>
    </row>
    <row r="466" spans="1:65" s="14" customFormat="1" ht="11.25">
      <c r="B466" s="218"/>
      <c r="C466" s="219"/>
      <c r="D466" s="191" t="s">
        <v>132</v>
      </c>
      <c r="E466" s="220" t="s">
        <v>1</v>
      </c>
      <c r="F466" s="221" t="s">
        <v>419</v>
      </c>
      <c r="G466" s="219"/>
      <c r="H466" s="220" t="s">
        <v>1</v>
      </c>
      <c r="I466" s="222"/>
      <c r="J466" s="219"/>
      <c r="K466" s="219"/>
      <c r="L466" s="223"/>
      <c r="M466" s="224"/>
      <c r="N466" s="225"/>
      <c r="O466" s="225"/>
      <c r="P466" s="225"/>
      <c r="Q466" s="225"/>
      <c r="R466" s="225"/>
      <c r="S466" s="225"/>
      <c r="T466" s="226"/>
      <c r="AT466" s="227" t="s">
        <v>132</v>
      </c>
      <c r="AU466" s="227" t="s">
        <v>83</v>
      </c>
      <c r="AV466" s="14" t="s">
        <v>83</v>
      </c>
      <c r="AW466" s="14" t="s">
        <v>31</v>
      </c>
      <c r="AX466" s="14" t="s">
        <v>75</v>
      </c>
      <c r="AY466" s="227" t="s">
        <v>123</v>
      </c>
    </row>
    <row r="467" spans="1:65" s="12" customFormat="1" ht="11.25">
      <c r="B467" s="196"/>
      <c r="C467" s="197"/>
      <c r="D467" s="191" t="s">
        <v>132</v>
      </c>
      <c r="E467" s="198" t="s">
        <v>1</v>
      </c>
      <c r="F467" s="199" t="s">
        <v>420</v>
      </c>
      <c r="G467" s="197"/>
      <c r="H467" s="200">
        <v>99</v>
      </c>
      <c r="I467" s="201"/>
      <c r="J467" s="197"/>
      <c r="K467" s="197"/>
      <c r="L467" s="202"/>
      <c r="M467" s="203"/>
      <c r="N467" s="204"/>
      <c r="O467" s="204"/>
      <c r="P467" s="204"/>
      <c r="Q467" s="204"/>
      <c r="R467" s="204"/>
      <c r="S467" s="204"/>
      <c r="T467" s="205"/>
      <c r="AT467" s="206" t="s">
        <v>132</v>
      </c>
      <c r="AU467" s="206" t="s">
        <v>83</v>
      </c>
      <c r="AV467" s="12" t="s">
        <v>85</v>
      </c>
      <c r="AW467" s="12" t="s">
        <v>31</v>
      </c>
      <c r="AX467" s="12" t="s">
        <v>75</v>
      </c>
      <c r="AY467" s="206" t="s">
        <v>123</v>
      </c>
    </row>
    <row r="468" spans="1:65" s="13" customFormat="1" ht="11.25">
      <c r="B468" s="207"/>
      <c r="C468" s="208"/>
      <c r="D468" s="191" t="s">
        <v>132</v>
      </c>
      <c r="E468" s="209" t="s">
        <v>1</v>
      </c>
      <c r="F468" s="210" t="s">
        <v>134</v>
      </c>
      <c r="G468" s="208"/>
      <c r="H468" s="211">
        <v>281</v>
      </c>
      <c r="I468" s="212"/>
      <c r="J468" s="208"/>
      <c r="K468" s="208"/>
      <c r="L468" s="213"/>
      <c r="M468" s="214"/>
      <c r="N468" s="215"/>
      <c r="O468" s="215"/>
      <c r="P468" s="215"/>
      <c r="Q468" s="215"/>
      <c r="R468" s="215"/>
      <c r="S468" s="215"/>
      <c r="T468" s="216"/>
      <c r="AT468" s="217" t="s">
        <v>132</v>
      </c>
      <c r="AU468" s="217" t="s">
        <v>83</v>
      </c>
      <c r="AV468" s="13" t="s">
        <v>135</v>
      </c>
      <c r="AW468" s="13" t="s">
        <v>31</v>
      </c>
      <c r="AX468" s="13" t="s">
        <v>83</v>
      </c>
      <c r="AY468" s="217" t="s">
        <v>123</v>
      </c>
    </row>
    <row r="469" spans="1:65" s="2" customFormat="1" ht="16.5" customHeight="1">
      <c r="A469" s="33"/>
      <c r="B469" s="34"/>
      <c r="C469" s="177" t="s">
        <v>421</v>
      </c>
      <c r="D469" s="177" t="s">
        <v>124</v>
      </c>
      <c r="E469" s="178" t="s">
        <v>422</v>
      </c>
      <c r="F469" s="179" t="s">
        <v>423</v>
      </c>
      <c r="G469" s="180" t="s">
        <v>127</v>
      </c>
      <c r="H469" s="181">
        <v>172</v>
      </c>
      <c r="I469" s="182"/>
      <c r="J469" s="183">
        <f>ROUND(I469*H469,2)</f>
        <v>0</v>
      </c>
      <c r="K469" s="179" t="s">
        <v>128</v>
      </c>
      <c r="L469" s="184"/>
      <c r="M469" s="185" t="s">
        <v>1</v>
      </c>
      <c r="N469" s="186" t="s">
        <v>40</v>
      </c>
      <c r="O469" s="70"/>
      <c r="P469" s="187">
        <f>O469*H469</f>
        <v>0</v>
      </c>
      <c r="Q469" s="187">
        <v>4.7E-2</v>
      </c>
      <c r="R469" s="187">
        <f>Q469*H469</f>
        <v>8.0839999999999996</v>
      </c>
      <c r="S469" s="187">
        <v>0</v>
      </c>
      <c r="T469" s="188">
        <f>S469*H469</f>
        <v>0</v>
      </c>
      <c r="U469" s="33"/>
      <c r="V469" s="33"/>
      <c r="W469" s="33"/>
      <c r="X469" s="33"/>
      <c r="Y469" s="33"/>
      <c r="Z469" s="33"/>
      <c r="AA469" s="33"/>
      <c r="AB469" s="33"/>
      <c r="AC469" s="33"/>
      <c r="AD469" s="33"/>
      <c r="AE469" s="33"/>
      <c r="AR469" s="189" t="s">
        <v>161</v>
      </c>
      <c r="AT469" s="189" t="s">
        <v>124</v>
      </c>
      <c r="AU469" s="189" t="s">
        <v>83</v>
      </c>
      <c r="AY469" s="16" t="s">
        <v>123</v>
      </c>
      <c r="BE469" s="190">
        <f>IF(N469="základní",J469,0)</f>
        <v>0</v>
      </c>
      <c r="BF469" s="190">
        <f>IF(N469="snížená",J469,0)</f>
        <v>0</v>
      </c>
      <c r="BG469" s="190">
        <f>IF(N469="zákl. přenesená",J469,0)</f>
        <v>0</v>
      </c>
      <c r="BH469" s="190">
        <f>IF(N469="sníž. přenesená",J469,0)</f>
        <v>0</v>
      </c>
      <c r="BI469" s="190">
        <f>IF(N469="nulová",J469,0)</f>
        <v>0</v>
      </c>
      <c r="BJ469" s="16" t="s">
        <v>83</v>
      </c>
      <c r="BK469" s="190">
        <f>ROUND(I469*H469,2)</f>
        <v>0</v>
      </c>
      <c r="BL469" s="16" t="s">
        <v>135</v>
      </c>
      <c r="BM469" s="189" t="s">
        <v>424</v>
      </c>
    </row>
    <row r="470" spans="1:65" s="2" customFormat="1" ht="11.25">
      <c r="A470" s="33"/>
      <c r="B470" s="34"/>
      <c r="C470" s="35"/>
      <c r="D470" s="191" t="s">
        <v>131</v>
      </c>
      <c r="E470" s="35"/>
      <c r="F470" s="192" t="s">
        <v>423</v>
      </c>
      <c r="G470" s="35"/>
      <c r="H470" s="35"/>
      <c r="I470" s="193"/>
      <c r="J470" s="35"/>
      <c r="K470" s="35"/>
      <c r="L470" s="38"/>
      <c r="M470" s="194"/>
      <c r="N470" s="195"/>
      <c r="O470" s="70"/>
      <c r="P470" s="70"/>
      <c r="Q470" s="70"/>
      <c r="R470" s="70"/>
      <c r="S470" s="70"/>
      <c r="T470" s="71"/>
      <c r="U470" s="33"/>
      <c r="V470" s="33"/>
      <c r="W470" s="33"/>
      <c r="X470" s="33"/>
      <c r="Y470" s="33"/>
      <c r="Z470" s="33"/>
      <c r="AA470" s="33"/>
      <c r="AB470" s="33"/>
      <c r="AC470" s="33"/>
      <c r="AD470" s="33"/>
      <c r="AE470" s="33"/>
      <c r="AT470" s="16" t="s">
        <v>131</v>
      </c>
      <c r="AU470" s="16" t="s">
        <v>83</v>
      </c>
    </row>
    <row r="471" spans="1:65" s="14" customFormat="1" ht="11.25">
      <c r="B471" s="218"/>
      <c r="C471" s="219"/>
      <c r="D471" s="191" t="s">
        <v>132</v>
      </c>
      <c r="E471" s="220" t="s">
        <v>1</v>
      </c>
      <c r="F471" s="221" t="s">
        <v>417</v>
      </c>
      <c r="G471" s="219"/>
      <c r="H471" s="220" t="s">
        <v>1</v>
      </c>
      <c r="I471" s="222"/>
      <c r="J471" s="219"/>
      <c r="K471" s="219"/>
      <c r="L471" s="223"/>
      <c r="M471" s="224"/>
      <c r="N471" s="225"/>
      <c r="O471" s="225"/>
      <c r="P471" s="225"/>
      <c r="Q471" s="225"/>
      <c r="R471" s="225"/>
      <c r="S471" s="225"/>
      <c r="T471" s="226"/>
      <c r="AT471" s="227" t="s">
        <v>132</v>
      </c>
      <c r="AU471" s="227" t="s">
        <v>83</v>
      </c>
      <c r="AV471" s="14" t="s">
        <v>83</v>
      </c>
      <c r="AW471" s="14" t="s">
        <v>31</v>
      </c>
      <c r="AX471" s="14" t="s">
        <v>75</v>
      </c>
      <c r="AY471" s="227" t="s">
        <v>123</v>
      </c>
    </row>
    <row r="472" spans="1:65" s="12" customFormat="1" ht="11.25">
      <c r="B472" s="196"/>
      <c r="C472" s="197"/>
      <c r="D472" s="191" t="s">
        <v>132</v>
      </c>
      <c r="E472" s="198" t="s">
        <v>1</v>
      </c>
      <c r="F472" s="199" t="s">
        <v>418</v>
      </c>
      <c r="G472" s="197"/>
      <c r="H472" s="200">
        <v>73</v>
      </c>
      <c r="I472" s="201"/>
      <c r="J472" s="197"/>
      <c r="K472" s="197"/>
      <c r="L472" s="202"/>
      <c r="M472" s="203"/>
      <c r="N472" s="204"/>
      <c r="O472" s="204"/>
      <c r="P472" s="204"/>
      <c r="Q472" s="204"/>
      <c r="R472" s="204"/>
      <c r="S472" s="204"/>
      <c r="T472" s="205"/>
      <c r="AT472" s="206" t="s">
        <v>132</v>
      </c>
      <c r="AU472" s="206" t="s">
        <v>83</v>
      </c>
      <c r="AV472" s="12" t="s">
        <v>85</v>
      </c>
      <c r="AW472" s="12" t="s">
        <v>31</v>
      </c>
      <c r="AX472" s="12" t="s">
        <v>75</v>
      </c>
      <c r="AY472" s="206" t="s">
        <v>123</v>
      </c>
    </row>
    <row r="473" spans="1:65" s="14" customFormat="1" ht="11.25">
      <c r="B473" s="218"/>
      <c r="C473" s="219"/>
      <c r="D473" s="191" t="s">
        <v>132</v>
      </c>
      <c r="E473" s="220" t="s">
        <v>1</v>
      </c>
      <c r="F473" s="221" t="s">
        <v>419</v>
      </c>
      <c r="G473" s="219"/>
      <c r="H473" s="220" t="s">
        <v>1</v>
      </c>
      <c r="I473" s="222"/>
      <c r="J473" s="219"/>
      <c r="K473" s="219"/>
      <c r="L473" s="223"/>
      <c r="M473" s="224"/>
      <c r="N473" s="225"/>
      <c r="O473" s="225"/>
      <c r="P473" s="225"/>
      <c r="Q473" s="225"/>
      <c r="R473" s="225"/>
      <c r="S473" s="225"/>
      <c r="T473" s="226"/>
      <c r="AT473" s="227" t="s">
        <v>132</v>
      </c>
      <c r="AU473" s="227" t="s">
        <v>83</v>
      </c>
      <c r="AV473" s="14" t="s">
        <v>83</v>
      </c>
      <c r="AW473" s="14" t="s">
        <v>31</v>
      </c>
      <c r="AX473" s="14" t="s">
        <v>75</v>
      </c>
      <c r="AY473" s="227" t="s">
        <v>123</v>
      </c>
    </row>
    <row r="474" spans="1:65" s="12" customFormat="1" ht="11.25">
      <c r="B474" s="196"/>
      <c r="C474" s="197"/>
      <c r="D474" s="191" t="s">
        <v>132</v>
      </c>
      <c r="E474" s="198" t="s">
        <v>1</v>
      </c>
      <c r="F474" s="199" t="s">
        <v>420</v>
      </c>
      <c r="G474" s="197"/>
      <c r="H474" s="200">
        <v>99</v>
      </c>
      <c r="I474" s="201"/>
      <c r="J474" s="197"/>
      <c r="K474" s="197"/>
      <c r="L474" s="202"/>
      <c r="M474" s="203"/>
      <c r="N474" s="204"/>
      <c r="O474" s="204"/>
      <c r="P474" s="204"/>
      <c r="Q474" s="204"/>
      <c r="R474" s="204"/>
      <c r="S474" s="204"/>
      <c r="T474" s="205"/>
      <c r="AT474" s="206" t="s">
        <v>132</v>
      </c>
      <c r="AU474" s="206" t="s">
        <v>83</v>
      </c>
      <c r="AV474" s="12" t="s">
        <v>85</v>
      </c>
      <c r="AW474" s="12" t="s">
        <v>31</v>
      </c>
      <c r="AX474" s="12" t="s">
        <v>75</v>
      </c>
      <c r="AY474" s="206" t="s">
        <v>123</v>
      </c>
    </row>
    <row r="475" spans="1:65" s="13" customFormat="1" ht="11.25">
      <c r="B475" s="207"/>
      <c r="C475" s="208"/>
      <c r="D475" s="191" t="s">
        <v>132</v>
      </c>
      <c r="E475" s="209" t="s">
        <v>1</v>
      </c>
      <c r="F475" s="210" t="s">
        <v>134</v>
      </c>
      <c r="G475" s="208"/>
      <c r="H475" s="211">
        <v>172</v>
      </c>
      <c r="I475" s="212"/>
      <c r="J475" s="208"/>
      <c r="K475" s="208"/>
      <c r="L475" s="213"/>
      <c r="M475" s="214"/>
      <c r="N475" s="215"/>
      <c r="O475" s="215"/>
      <c r="P475" s="215"/>
      <c r="Q475" s="215"/>
      <c r="R475" s="215"/>
      <c r="S475" s="215"/>
      <c r="T475" s="216"/>
      <c r="AT475" s="217" t="s">
        <v>132</v>
      </c>
      <c r="AU475" s="217" t="s">
        <v>83</v>
      </c>
      <c r="AV475" s="13" t="s">
        <v>135</v>
      </c>
      <c r="AW475" s="13" t="s">
        <v>31</v>
      </c>
      <c r="AX475" s="13" t="s">
        <v>83</v>
      </c>
      <c r="AY475" s="217" t="s">
        <v>123</v>
      </c>
    </row>
    <row r="476" spans="1:65" s="2" customFormat="1" ht="16.5" customHeight="1">
      <c r="A476" s="33"/>
      <c r="B476" s="34"/>
      <c r="C476" s="177" t="s">
        <v>425</v>
      </c>
      <c r="D476" s="177" t="s">
        <v>124</v>
      </c>
      <c r="E476" s="178" t="s">
        <v>426</v>
      </c>
      <c r="F476" s="179" t="s">
        <v>427</v>
      </c>
      <c r="G476" s="180" t="s">
        <v>428</v>
      </c>
      <c r="H476" s="181">
        <v>147</v>
      </c>
      <c r="I476" s="182"/>
      <c r="J476" s="183">
        <f>ROUND(I476*H476,2)</f>
        <v>0</v>
      </c>
      <c r="K476" s="179" t="s">
        <v>128</v>
      </c>
      <c r="L476" s="184"/>
      <c r="M476" s="185" t="s">
        <v>1</v>
      </c>
      <c r="N476" s="186" t="s">
        <v>40</v>
      </c>
      <c r="O476" s="70"/>
      <c r="P476" s="187">
        <f>O476*H476</f>
        <v>0</v>
      </c>
      <c r="Q476" s="187">
        <v>1E-4</v>
      </c>
      <c r="R476" s="187">
        <f>Q476*H476</f>
        <v>1.4700000000000001E-2</v>
      </c>
      <c r="S476" s="187">
        <v>0</v>
      </c>
      <c r="T476" s="188">
        <f>S476*H476</f>
        <v>0</v>
      </c>
      <c r="U476" s="33"/>
      <c r="V476" s="33"/>
      <c r="W476" s="33"/>
      <c r="X476" s="33"/>
      <c r="Y476" s="33"/>
      <c r="Z476" s="33"/>
      <c r="AA476" s="33"/>
      <c r="AB476" s="33"/>
      <c r="AC476" s="33"/>
      <c r="AD476" s="33"/>
      <c r="AE476" s="33"/>
      <c r="AR476" s="189" t="s">
        <v>161</v>
      </c>
      <c r="AT476" s="189" t="s">
        <v>124</v>
      </c>
      <c r="AU476" s="189" t="s">
        <v>83</v>
      </c>
      <c r="AY476" s="16" t="s">
        <v>123</v>
      </c>
      <c r="BE476" s="190">
        <f>IF(N476="základní",J476,0)</f>
        <v>0</v>
      </c>
      <c r="BF476" s="190">
        <f>IF(N476="snížená",J476,0)</f>
        <v>0</v>
      </c>
      <c r="BG476" s="190">
        <f>IF(N476="zákl. přenesená",J476,0)</f>
        <v>0</v>
      </c>
      <c r="BH476" s="190">
        <f>IF(N476="sníž. přenesená",J476,0)</f>
        <v>0</v>
      </c>
      <c r="BI476" s="190">
        <f>IF(N476="nulová",J476,0)</f>
        <v>0</v>
      </c>
      <c r="BJ476" s="16" t="s">
        <v>83</v>
      </c>
      <c r="BK476" s="190">
        <f>ROUND(I476*H476,2)</f>
        <v>0</v>
      </c>
      <c r="BL476" s="16" t="s">
        <v>135</v>
      </c>
      <c r="BM476" s="189" t="s">
        <v>429</v>
      </c>
    </row>
    <row r="477" spans="1:65" s="2" customFormat="1" ht="11.25">
      <c r="A477" s="33"/>
      <c r="B477" s="34"/>
      <c r="C477" s="35"/>
      <c r="D477" s="191" t="s">
        <v>131</v>
      </c>
      <c r="E477" s="35"/>
      <c r="F477" s="192" t="s">
        <v>427</v>
      </c>
      <c r="G477" s="35"/>
      <c r="H477" s="35"/>
      <c r="I477" s="193"/>
      <c r="J477" s="35"/>
      <c r="K477" s="35"/>
      <c r="L477" s="38"/>
      <c r="M477" s="194"/>
      <c r="N477" s="195"/>
      <c r="O477" s="70"/>
      <c r="P477" s="70"/>
      <c r="Q477" s="70"/>
      <c r="R477" s="70"/>
      <c r="S477" s="70"/>
      <c r="T477" s="71"/>
      <c r="U477" s="33"/>
      <c r="V477" s="33"/>
      <c r="W477" s="33"/>
      <c r="X477" s="33"/>
      <c r="Y477" s="33"/>
      <c r="Z477" s="33"/>
      <c r="AA477" s="33"/>
      <c r="AB477" s="33"/>
      <c r="AC477" s="33"/>
      <c r="AD477" s="33"/>
      <c r="AE477" s="33"/>
      <c r="AT477" s="16" t="s">
        <v>131</v>
      </c>
      <c r="AU477" s="16" t="s">
        <v>83</v>
      </c>
    </row>
    <row r="478" spans="1:65" s="14" customFormat="1" ht="22.5">
      <c r="B478" s="218"/>
      <c r="C478" s="219"/>
      <c r="D478" s="191" t="s">
        <v>132</v>
      </c>
      <c r="E478" s="220" t="s">
        <v>1</v>
      </c>
      <c r="F478" s="221" t="s">
        <v>430</v>
      </c>
      <c r="G478" s="219"/>
      <c r="H478" s="220" t="s">
        <v>1</v>
      </c>
      <c r="I478" s="222"/>
      <c r="J478" s="219"/>
      <c r="K478" s="219"/>
      <c r="L478" s="223"/>
      <c r="M478" s="224"/>
      <c r="N478" s="225"/>
      <c r="O478" s="225"/>
      <c r="P478" s="225"/>
      <c r="Q478" s="225"/>
      <c r="R478" s="225"/>
      <c r="S478" s="225"/>
      <c r="T478" s="226"/>
      <c r="AT478" s="227" t="s">
        <v>132</v>
      </c>
      <c r="AU478" s="227" t="s">
        <v>83</v>
      </c>
      <c r="AV478" s="14" t="s">
        <v>83</v>
      </c>
      <c r="AW478" s="14" t="s">
        <v>31</v>
      </c>
      <c r="AX478" s="14" t="s">
        <v>75</v>
      </c>
      <c r="AY478" s="227" t="s">
        <v>123</v>
      </c>
    </row>
    <row r="479" spans="1:65" s="12" customFormat="1" ht="11.25">
      <c r="B479" s="196"/>
      <c r="C479" s="197"/>
      <c r="D479" s="191" t="s">
        <v>132</v>
      </c>
      <c r="E479" s="198" t="s">
        <v>1</v>
      </c>
      <c r="F479" s="199" t="s">
        <v>431</v>
      </c>
      <c r="G479" s="197"/>
      <c r="H479" s="200">
        <v>147</v>
      </c>
      <c r="I479" s="201"/>
      <c r="J479" s="197"/>
      <c r="K479" s="197"/>
      <c r="L479" s="202"/>
      <c r="M479" s="203"/>
      <c r="N479" s="204"/>
      <c r="O479" s="204"/>
      <c r="P479" s="204"/>
      <c r="Q479" s="204"/>
      <c r="R479" s="204"/>
      <c r="S479" s="204"/>
      <c r="T479" s="205"/>
      <c r="AT479" s="206" t="s">
        <v>132</v>
      </c>
      <c r="AU479" s="206" t="s">
        <v>83</v>
      </c>
      <c r="AV479" s="12" t="s">
        <v>85</v>
      </c>
      <c r="AW479" s="12" t="s">
        <v>31</v>
      </c>
      <c r="AX479" s="12" t="s">
        <v>75</v>
      </c>
      <c r="AY479" s="206" t="s">
        <v>123</v>
      </c>
    </row>
    <row r="480" spans="1:65" s="13" customFormat="1" ht="11.25">
      <c r="B480" s="207"/>
      <c r="C480" s="208"/>
      <c r="D480" s="191" t="s">
        <v>132</v>
      </c>
      <c r="E480" s="209" t="s">
        <v>1</v>
      </c>
      <c r="F480" s="210" t="s">
        <v>134</v>
      </c>
      <c r="G480" s="208"/>
      <c r="H480" s="211">
        <v>147</v>
      </c>
      <c r="I480" s="212"/>
      <c r="J480" s="208"/>
      <c r="K480" s="208"/>
      <c r="L480" s="213"/>
      <c r="M480" s="214"/>
      <c r="N480" s="215"/>
      <c r="O480" s="215"/>
      <c r="P480" s="215"/>
      <c r="Q480" s="215"/>
      <c r="R480" s="215"/>
      <c r="S480" s="215"/>
      <c r="T480" s="216"/>
      <c r="AT480" s="217" t="s">
        <v>132</v>
      </c>
      <c r="AU480" s="217" t="s">
        <v>83</v>
      </c>
      <c r="AV480" s="13" t="s">
        <v>135</v>
      </c>
      <c r="AW480" s="13" t="s">
        <v>31</v>
      </c>
      <c r="AX480" s="13" t="s">
        <v>83</v>
      </c>
      <c r="AY480" s="217" t="s">
        <v>123</v>
      </c>
    </row>
    <row r="481" spans="1:65" s="2" customFormat="1" ht="21.75" customHeight="1">
      <c r="A481" s="33"/>
      <c r="B481" s="34"/>
      <c r="C481" s="177" t="s">
        <v>432</v>
      </c>
      <c r="D481" s="177" t="s">
        <v>124</v>
      </c>
      <c r="E481" s="178" t="s">
        <v>433</v>
      </c>
      <c r="F481" s="179" t="s">
        <v>434</v>
      </c>
      <c r="G481" s="180" t="s">
        <v>435</v>
      </c>
      <c r="H481" s="181">
        <v>8.6</v>
      </c>
      <c r="I481" s="182"/>
      <c r="J481" s="183">
        <f>ROUND(I481*H481,2)</f>
        <v>0</v>
      </c>
      <c r="K481" s="179" t="s">
        <v>128</v>
      </c>
      <c r="L481" s="184"/>
      <c r="M481" s="185" t="s">
        <v>1</v>
      </c>
      <c r="N481" s="186" t="s">
        <v>40</v>
      </c>
      <c r="O481" s="70"/>
      <c r="P481" s="187">
        <f>O481*H481</f>
        <v>0</v>
      </c>
      <c r="Q481" s="187">
        <v>2.234</v>
      </c>
      <c r="R481" s="187">
        <f>Q481*H481</f>
        <v>19.212399999999999</v>
      </c>
      <c r="S481" s="187">
        <v>0</v>
      </c>
      <c r="T481" s="188">
        <f>S481*H481</f>
        <v>0</v>
      </c>
      <c r="U481" s="33"/>
      <c r="V481" s="33"/>
      <c r="W481" s="33"/>
      <c r="X481" s="33"/>
      <c r="Y481" s="33"/>
      <c r="Z481" s="33"/>
      <c r="AA481" s="33"/>
      <c r="AB481" s="33"/>
      <c r="AC481" s="33"/>
      <c r="AD481" s="33"/>
      <c r="AE481" s="33"/>
      <c r="AR481" s="189" t="s">
        <v>161</v>
      </c>
      <c r="AT481" s="189" t="s">
        <v>124</v>
      </c>
      <c r="AU481" s="189" t="s">
        <v>83</v>
      </c>
      <c r="AY481" s="16" t="s">
        <v>123</v>
      </c>
      <c r="BE481" s="190">
        <f>IF(N481="základní",J481,0)</f>
        <v>0</v>
      </c>
      <c r="BF481" s="190">
        <f>IF(N481="snížená",J481,0)</f>
        <v>0</v>
      </c>
      <c r="BG481" s="190">
        <f>IF(N481="zákl. přenesená",J481,0)</f>
        <v>0</v>
      </c>
      <c r="BH481" s="190">
        <f>IF(N481="sníž. přenesená",J481,0)</f>
        <v>0</v>
      </c>
      <c r="BI481" s="190">
        <f>IF(N481="nulová",J481,0)</f>
        <v>0</v>
      </c>
      <c r="BJ481" s="16" t="s">
        <v>83</v>
      </c>
      <c r="BK481" s="190">
        <f>ROUND(I481*H481,2)</f>
        <v>0</v>
      </c>
      <c r="BL481" s="16" t="s">
        <v>135</v>
      </c>
      <c r="BM481" s="189" t="s">
        <v>436</v>
      </c>
    </row>
    <row r="482" spans="1:65" s="2" customFormat="1" ht="11.25">
      <c r="A482" s="33"/>
      <c r="B482" s="34"/>
      <c r="C482" s="35"/>
      <c r="D482" s="191" t="s">
        <v>131</v>
      </c>
      <c r="E482" s="35"/>
      <c r="F482" s="192" t="s">
        <v>434</v>
      </c>
      <c r="G482" s="35"/>
      <c r="H482" s="35"/>
      <c r="I482" s="193"/>
      <c r="J482" s="35"/>
      <c r="K482" s="35"/>
      <c r="L482" s="38"/>
      <c r="M482" s="194"/>
      <c r="N482" s="195"/>
      <c r="O482" s="70"/>
      <c r="P482" s="70"/>
      <c r="Q482" s="70"/>
      <c r="R482" s="70"/>
      <c r="S482" s="70"/>
      <c r="T482" s="71"/>
      <c r="U482" s="33"/>
      <c r="V482" s="33"/>
      <c r="W482" s="33"/>
      <c r="X482" s="33"/>
      <c r="Y482" s="33"/>
      <c r="Z482" s="33"/>
      <c r="AA482" s="33"/>
      <c r="AB482" s="33"/>
      <c r="AC482" s="33"/>
      <c r="AD482" s="33"/>
      <c r="AE482" s="33"/>
      <c r="AT482" s="16" t="s">
        <v>131</v>
      </c>
      <c r="AU482" s="16" t="s">
        <v>83</v>
      </c>
    </row>
    <row r="483" spans="1:65" s="14" customFormat="1" ht="11.25">
      <c r="B483" s="218"/>
      <c r="C483" s="219"/>
      <c r="D483" s="191" t="s">
        <v>132</v>
      </c>
      <c r="E483" s="220" t="s">
        <v>1</v>
      </c>
      <c r="F483" s="221" t="s">
        <v>417</v>
      </c>
      <c r="G483" s="219"/>
      <c r="H483" s="220" t="s">
        <v>1</v>
      </c>
      <c r="I483" s="222"/>
      <c r="J483" s="219"/>
      <c r="K483" s="219"/>
      <c r="L483" s="223"/>
      <c r="M483" s="224"/>
      <c r="N483" s="225"/>
      <c r="O483" s="225"/>
      <c r="P483" s="225"/>
      <c r="Q483" s="225"/>
      <c r="R483" s="225"/>
      <c r="S483" s="225"/>
      <c r="T483" s="226"/>
      <c r="AT483" s="227" t="s">
        <v>132</v>
      </c>
      <c r="AU483" s="227" t="s">
        <v>83</v>
      </c>
      <c r="AV483" s="14" t="s">
        <v>83</v>
      </c>
      <c r="AW483" s="14" t="s">
        <v>31</v>
      </c>
      <c r="AX483" s="14" t="s">
        <v>75</v>
      </c>
      <c r="AY483" s="227" t="s">
        <v>123</v>
      </c>
    </row>
    <row r="484" spans="1:65" s="12" customFormat="1" ht="11.25">
      <c r="B484" s="196"/>
      <c r="C484" s="197"/>
      <c r="D484" s="191" t="s">
        <v>132</v>
      </c>
      <c r="E484" s="198" t="s">
        <v>1</v>
      </c>
      <c r="F484" s="199" t="s">
        <v>437</v>
      </c>
      <c r="G484" s="197"/>
      <c r="H484" s="200">
        <v>3.65</v>
      </c>
      <c r="I484" s="201"/>
      <c r="J484" s="197"/>
      <c r="K484" s="197"/>
      <c r="L484" s="202"/>
      <c r="M484" s="203"/>
      <c r="N484" s="204"/>
      <c r="O484" s="204"/>
      <c r="P484" s="204"/>
      <c r="Q484" s="204"/>
      <c r="R484" s="204"/>
      <c r="S484" s="204"/>
      <c r="T484" s="205"/>
      <c r="AT484" s="206" t="s">
        <v>132</v>
      </c>
      <c r="AU484" s="206" t="s">
        <v>83</v>
      </c>
      <c r="AV484" s="12" t="s">
        <v>85</v>
      </c>
      <c r="AW484" s="12" t="s">
        <v>31</v>
      </c>
      <c r="AX484" s="12" t="s">
        <v>75</v>
      </c>
      <c r="AY484" s="206" t="s">
        <v>123</v>
      </c>
    </row>
    <row r="485" spans="1:65" s="14" customFormat="1" ht="11.25">
      <c r="B485" s="218"/>
      <c r="C485" s="219"/>
      <c r="D485" s="191" t="s">
        <v>132</v>
      </c>
      <c r="E485" s="220" t="s">
        <v>1</v>
      </c>
      <c r="F485" s="221" t="s">
        <v>419</v>
      </c>
      <c r="G485" s="219"/>
      <c r="H485" s="220" t="s">
        <v>1</v>
      </c>
      <c r="I485" s="222"/>
      <c r="J485" s="219"/>
      <c r="K485" s="219"/>
      <c r="L485" s="223"/>
      <c r="M485" s="224"/>
      <c r="N485" s="225"/>
      <c r="O485" s="225"/>
      <c r="P485" s="225"/>
      <c r="Q485" s="225"/>
      <c r="R485" s="225"/>
      <c r="S485" s="225"/>
      <c r="T485" s="226"/>
      <c r="AT485" s="227" t="s">
        <v>132</v>
      </c>
      <c r="AU485" s="227" t="s">
        <v>83</v>
      </c>
      <c r="AV485" s="14" t="s">
        <v>83</v>
      </c>
      <c r="AW485" s="14" t="s">
        <v>31</v>
      </c>
      <c r="AX485" s="14" t="s">
        <v>75</v>
      </c>
      <c r="AY485" s="227" t="s">
        <v>123</v>
      </c>
    </row>
    <row r="486" spans="1:65" s="12" customFormat="1" ht="11.25">
      <c r="B486" s="196"/>
      <c r="C486" s="197"/>
      <c r="D486" s="191" t="s">
        <v>132</v>
      </c>
      <c r="E486" s="198" t="s">
        <v>1</v>
      </c>
      <c r="F486" s="199" t="s">
        <v>438</v>
      </c>
      <c r="G486" s="197"/>
      <c r="H486" s="200">
        <v>4.95</v>
      </c>
      <c r="I486" s="201"/>
      <c r="J486" s="197"/>
      <c r="K486" s="197"/>
      <c r="L486" s="202"/>
      <c r="M486" s="203"/>
      <c r="N486" s="204"/>
      <c r="O486" s="204"/>
      <c r="P486" s="204"/>
      <c r="Q486" s="204"/>
      <c r="R486" s="204"/>
      <c r="S486" s="204"/>
      <c r="T486" s="205"/>
      <c r="AT486" s="206" t="s">
        <v>132</v>
      </c>
      <c r="AU486" s="206" t="s">
        <v>83</v>
      </c>
      <c r="AV486" s="12" t="s">
        <v>85</v>
      </c>
      <c r="AW486" s="12" t="s">
        <v>31</v>
      </c>
      <c r="AX486" s="12" t="s">
        <v>75</v>
      </c>
      <c r="AY486" s="206" t="s">
        <v>123</v>
      </c>
    </row>
    <row r="487" spans="1:65" s="13" customFormat="1" ht="11.25">
      <c r="B487" s="207"/>
      <c r="C487" s="208"/>
      <c r="D487" s="191" t="s">
        <v>132</v>
      </c>
      <c r="E487" s="209" t="s">
        <v>1</v>
      </c>
      <c r="F487" s="210" t="s">
        <v>134</v>
      </c>
      <c r="G487" s="208"/>
      <c r="H487" s="211">
        <v>8.6</v>
      </c>
      <c r="I487" s="212"/>
      <c r="J487" s="208"/>
      <c r="K487" s="208"/>
      <c r="L487" s="213"/>
      <c r="M487" s="214"/>
      <c r="N487" s="215"/>
      <c r="O487" s="215"/>
      <c r="P487" s="215"/>
      <c r="Q487" s="215"/>
      <c r="R487" s="215"/>
      <c r="S487" s="215"/>
      <c r="T487" s="216"/>
      <c r="AT487" s="217" t="s">
        <v>132</v>
      </c>
      <c r="AU487" s="217" t="s">
        <v>83</v>
      </c>
      <c r="AV487" s="13" t="s">
        <v>135</v>
      </c>
      <c r="AW487" s="13" t="s">
        <v>31</v>
      </c>
      <c r="AX487" s="13" t="s">
        <v>83</v>
      </c>
      <c r="AY487" s="217" t="s">
        <v>123</v>
      </c>
    </row>
    <row r="488" spans="1:65" s="2" customFormat="1" ht="16.5" customHeight="1">
      <c r="A488" s="33"/>
      <c r="B488" s="34"/>
      <c r="C488" s="177" t="s">
        <v>439</v>
      </c>
      <c r="D488" s="177" t="s">
        <v>124</v>
      </c>
      <c r="E488" s="178" t="s">
        <v>440</v>
      </c>
      <c r="F488" s="179" t="s">
        <v>441</v>
      </c>
      <c r="G488" s="180" t="s">
        <v>352</v>
      </c>
      <c r="H488" s="181">
        <v>1.405</v>
      </c>
      <c r="I488" s="182"/>
      <c r="J488" s="183">
        <f>ROUND(I488*H488,2)</f>
        <v>0</v>
      </c>
      <c r="K488" s="179" t="s">
        <v>1</v>
      </c>
      <c r="L488" s="184"/>
      <c r="M488" s="185" t="s">
        <v>1</v>
      </c>
      <c r="N488" s="186" t="s">
        <v>40</v>
      </c>
      <c r="O488" s="70"/>
      <c r="P488" s="187">
        <f>O488*H488</f>
        <v>0</v>
      </c>
      <c r="Q488" s="187">
        <v>1</v>
      </c>
      <c r="R488" s="187">
        <f>Q488*H488</f>
        <v>1.405</v>
      </c>
      <c r="S488" s="187">
        <v>0</v>
      </c>
      <c r="T488" s="188">
        <f>S488*H488</f>
        <v>0</v>
      </c>
      <c r="U488" s="33"/>
      <c r="V488" s="33"/>
      <c r="W488" s="33"/>
      <c r="X488" s="33"/>
      <c r="Y488" s="33"/>
      <c r="Z488" s="33"/>
      <c r="AA488" s="33"/>
      <c r="AB488" s="33"/>
      <c r="AC488" s="33"/>
      <c r="AD488" s="33"/>
      <c r="AE488" s="33"/>
      <c r="AR488" s="189" t="s">
        <v>161</v>
      </c>
      <c r="AT488" s="189" t="s">
        <v>124</v>
      </c>
      <c r="AU488" s="189" t="s">
        <v>83</v>
      </c>
      <c r="AY488" s="16" t="s">
        <v>123</v>
      </c>
      <c r="BE488" s="190">
        <f>IF(N488="základní",J488,0)</f>
        <v>0</v>
      </c>
      <c r="BF488" s="190">
        <f>IF(N488="snížená",J488,0)</f>
        <v>0</v>
      </c>
      <c r="BG488" s="190">
        <f>IF(N488="zákl. přenesená",J488,0)</f>
        <v>0</v>
      </c>
      <c r="BH488" s="190">
        <f>IF(N488="sníž. přenesená",J488,0)</f>
        <v>0</v>
      </c>
      <c r="BI488" s="190">
        <f>IF(N488="nulová",J488,0)</f>
        <v>0</v>
      </c>
      <c r="BJ488" s="16" t="s">
        <v>83</v>
      </c>
      <c r="BK488" s="190">
        <f>ROUND(I488*H488,2)</f>
        <v>0</v>
      </c>
      <c r="BL488" s="16" t="s">
        <v>135</v>
      </c>
      <c r="BM488" s="189" t="s">
        <v>442</v>
      </c>
    </row>
    <row r="489" spans="1:65" s="2" customFormat="1" ht="11.25">
      <c r="A489" s="33"/>
      <c r="B489" s="34"/>
      <c r="C489" s="35"/>
      <c r="D489" s="191" t="s">
        <v>131</v>
      </c>
      <c r="E489" s="35"/>
      <c r="F489" s="192" t="s">
        <v>441</v>
      </c>
      <c r="G489" s="35"/>
      <c r="H489" s="35"/>
      <c r="I489" s="193"/>
      <c r="J489" s="35"/>
      <c r="K489" s="35"/>
      <c r="L489" s="38"/>
      <c r="M489" s="194"/>
      <c r="N489" s="195"/>
      <c r="O489" s="70"/>
      <c r="P489" s="70"/>
      <c r="Q489" s="70"/>
      <c r="R489" s="70"/>
      <c r="S489" s="70"/>
      <c r="T489" s="71"/>
      <c r="U489" s="33"/>
      <c r="V489" s="33"/>
      <c r="W489" s="33"/>
      <c r="X489" s="33"/>
      <c r="Y489" s="33"/>
      <c r="Z489" s="33"/>
      <c r="AA489" s="33"/>
      <c r="AB489" s="33"/>
      <c r="AC489" s="33"/>
      <c r="AD489" s="33"/>
      <c r="AE489" s="33"/>
      <c r="AT489" s="16" t="s">
        <v>131</v>
      </c>
      <c r="AU489" s="16" t="s">
        <v>83</v>
      </c>
    </row>
    <row r="490" spans="1:65" s="14" customFormat="1" ht="11.25">
      <c r="B490" s="218"/>
      <c r="C490" s="219"/>
      <c r="D490" s="191" t="s">
        <v>132</v>
      </c>
      <c r="E490" s="220" t="s">
        <v>1</v>
      </c>
      <c r="F490" s="221" t="s">
        <v>415</v>
      </c>
      <c r="G490" s="219"/>
      <c r="H490" s="220" t="s">
        <v>1</v>
      </c>
      <c r="I490" s="222"/>
      <c r="J490" s="219"/>
      <c r="K490" s="219"/>
      <c r="L490" s="223"/>
      <c r="M490" s="224"/>
      <c r="N490" s="225"/>
      <c r="O490" s="225"/>
      <c r="P490" s="225"/>
      <c r="Q490" s="225"/>
      <c r="R490" s="225"/>
      <c r="S490" s="225"/>
      <c r="T490" s="226"/>
      <c r="AT490" s="227" t="s">
        <v>132</v>
      </c>
      <c r="AU490" s="227" t="s">
        <v>83</v>
      </c>
      <c r="AV490" s="14" t="s">
        <v>83</v>
      </c>
      <c r="AW490" s="14" t="s">
        <v>31</v>
      </c>
      <c r="AX490" s="14" t="s">
        <v>75</v>
      </c>
      <c r="AY490" s="227" t="s">
        <v>123</v>
      </c>
    </row>
    <row r="491" spans="1:65" s="12" customFormat="1" ht="11.25">
      <c r="B491" s="196"/>
      <c r="C491" s="197"/>
      <c r="D491" s="191" t="s">
        <v>132</v>
      </c>
      <c r="E491" s="198" t="s">
        <v>1</v>
      </c>
      <c r="F491" s="199" t="s">
        <v>443</v>
      </c>
      <c r="G491" s="197"/>
      <c r="H491" s="200">
        <v>0.54500000000000004</v>
      </c>
      <c r="I491" s="201"/>
      <c r="J491" s="197"/>
      <c r="K491" s="197"/>
      <c r="L491" s="202"/>
      <c r="M491" s="203"/>
      <c r="N491" s="204"/>
      <c r="O491" s="204"/>
      <c r="P491" s="204"/>
      <c r="Q491" s="204"/>
      <c r="R491" s="204"/>
      <c r="S491" s="204"/>
      <c r="T491" s="205"/>
      <c r="AT491" s="206" t="s">
        <v>132</v>
      </c>
      <c r="AU491" s="206" t="s">
        <v>83</v>
      </c>
      <c r="AV491" s="12" t="s">
        <v>85</v>
      </c>
      <c r="AW491" s="12" t="s">
        <v>31</v>
      </c>
      <c r="AX491" s="12" t="s">
        <v>75</v>
      </c>
      <c r="AY491" s="206" t="s">
        <v>123</v>
      </c>
    </row>
    <row r="492" spans="1:65" s="14" customFormat="1" ht="11.25">
      <c r="B492" s="218"/>
      <c r="C492" s="219"/>
      <c r="D492" s="191" t="s">
        <v>132</v>
      </c>
      <c r="E492" s="220" t="s">
        <v>1</v>
      </c>
      <c r="F492" s="221" t="s">
        <v>417</v>
      </c>
      <c r="G492" s="219"/>
      <c r="H492" s="220" t="s">
        <v>1</v>
      </c>
      <c r="I492" s="222"/>
      <c r="J492" s="219"/>
      <c r="K492" s="219"/>
      <c r="L492" s="223"/>
      <c r="M492" s="224"/>
      <c r="N492" s="225"/>
      <c r="O492" s="225"/>
      <c r="P492" s="225"/>
      <c r="Q492" s="225"/>
      <c r="R492" s="225"/>
      <c r="S492" s="225"/>
      <c r="T492" s="226"/>
      <c r="AT492" s="227" t="s">
        <v>132</v>
      </c>
      <c r="AU492" s="227" t="s">
        <v>83</v>
      </c>
      <c r="AV492" s="14" t="s">
        <v>83</v>
      </c>
      <c r="AW492" s="14" t="s">
        <v>31</v>
      </c>
      <c r="AX492" s="14" t="s">
        <v>75</v>
      </c>
      <c r="AY492" s="227" t="s">
        <v>123</v>
      </c>
    </row>
    <row r="493" spans="1:65" s="12" customFormat="1" ht="11.25">
      <c r="B493" s="196"/>
      <c r="C493" s="197"/>
      <c r="D493" s="191" t="s">
        <v>132</v>
      </c>
      <c r="E493" s="198" t="s">
        <v>1</v>
      </c>
      <c r="F493" s="199" t="s">
        <v>444</v>
      </c>
      <c r="G493" s="197"/>
      <c r="H493" s="200">
        <v>0.36499999999999999</v>
      </c>
      <c r="I493" s="201"/>
      <c r="J493" s="197"/>
      <c r="K493" s="197"/>
      <c r="L493" s="202"/>
      <c r="M493" s="203"/>
      <c r="N493" s="204"/>
      <c r="O493" s="204"/>
      <c r="P493" s="204"/>
      <c r="Q493" s="204"/>
      <c r="R493" s="204"/>
      <c r="S493" s="204"/>
      <c r="T493" s="205"/>
      <c r="AT493" s="206" t="s">
        <v>132</v>
      </c>
      <c r="AU493" s="206" t="s">
        <v>83</v>
      </c>
      <c r="AV493" s="12" t="s">
        <v>85</v>
      </c>
      <c r="AW493" s="12" t="s">
        <v>31</v>
      </c>
      <c r="AX493" s="12" t="s">
        <v>75</v>
      </c>
      <c r="AY493" s="206" t="s">
        <v>123</v>
      </c>
    </row>
    <row r="494" spans="1:65" s="14" customFormat="1" ht="11.25">
      <c r="B494" s="218"/>
      <c r="C494" s="219"/>
      <c r="D494" s="191" t="s">
        <v>132</v>
      </c>
      <c r="E494" s="220" t="s">
        <v>1</v>
      </c>
      <c r="F494" s="221" t="s">
        <v>419</v>
      </c>
      <c r="G494" s="219"/>
      <c r="H494" s="220" t="s">
        <v>1</v>
      </c>
      <c r="I494" s="222"/>
      <c r="J494" s="219"/>
      <c r="K494" s="219"/>
      <c r="L494" s="223"/>
      <c r="M494" s="224"/>
      <c r="N494" s="225"/>
      <c r="O494" s="225"/>
      <c r="P494" s="225"/>
      <c r="Q494" s="225"/>
      <c r="R494" s="225"/>
      <c r="S494" s="225"/>
      <c r="T494" s="226"/>
      <c r="AT494" s="227" t="s">
        <v>132</v>
      </c>
      <c r="AU494" s="227" t="s">
        <v>83</v>
      </c>
      <c r="AV494" s="14" t="s">
        <v>83</v>
      </c>
      <c r="AW494" s="14" t="s">
        <v>31</v>
      </c>
      <c r="AX494" s="14" t="s">
        <v>75</v>
      </c>
      <c r="AY494" s="227" t="s">
        <v>123</v>
      </c>
    </row>
    <row r="495" spans="1:65" s="12" customFormat="1" ht="11.25">
      <c r="B495" s="196"/>
      <c r="C495" s="197"/>
      <c r="D495" s="191" t="s">
        <v>132</v>
      </c>
      <c r="E495" s="198" t="s">
        <v>1</v>
      </c>
      <c r="F495" s="199" t="s">
        <v>445</v>
      </c>
      <c r="G495" s="197"/>
      <c r="H495" s="200">
        <v>0.495</v>
      </c>
      <c r="I495" s="201"/>
      <c r="J495" s="197"/>
      <c r="K495" s="197"/>
      <c r="L495" s="202"/>
      <c r="M495" s="203"/>
      <c r="N495" s="204"/>
      <c r="O495" s="204"/>
      <c r="P495" s="204"/>
      <c r="Q495" s="204"/>
      <c r="R495" s="204"/>
      <c r="S495" s="204"/>
      <c r="T495" s="205"/>
      <c r="AT495" s="206" t="s">
        <v>132</v>
      </c>
      <c r="AU495" s="206" t="s">
        <v>83</v>
      </c>
      <c r="AV495" s="12" t="s">
        <v>85</v>
      </c>
      <c r="AW495" s="12" t="s">
        <v>31</v>
      </c>
      <c r="AX495" s="12" t="s">
        <v>75</v>
      </c>
      <c r="AY495" s="206" t="s">
        <v>123</v>
      </c>
    </row>
    <row r="496" spans="1:65" s="13" customFormat="1" ht="11.25">
      <c r="B496" s="207"/>
      <c r="C496" s="208"/>
      <c r="D496" s="191" t="s">
        <v>132</v>
      </c>
      <c r="E496" s="209" t="s">
        <v>1</v>
      </c>
      <c r="F496" s="210" t="s">
        <v>134</v>
      </c>
      <c r="G496" s="208"/>
      <c r="H496" s="211">
        <v>1.405</v>
      </c>
      <c r="I496" s="212"/>
      <c r="J496" s="208"/>
      <c r="K496" s="208"/>
      <c r="L496" s="213"/>
      <c r="M496" s="214"/>
      <c r="N496" s="215"/>
      <c r="O496" s="215"/>
      <c r="P496" s="215"/>
      <c r="Q496" s="215"/>
      <c r="R496" s="215"/>
      <c r="S496" s="215"/>
      <c r="T496" s="216"/>
      <c r="AT496" s="217" t="s">
        <v>132</v>
      </c>
      <c r="AU496" s="217" t="s">
        <v>83</v>
      </c>
      <c r="AV496" s="13" t="s">
        <v>135</v>
      </c>
      <c r="AW496" s="13" t="s">
        <v>31</v>
      </c>
      <c r="AX496" s="13" t="s">
        <v>83</v>
      </c>
      <c r="AY496" s="217" t="s">
        <v>123</v>
      </c>
    </row>
    <row r="497" spans="1:65" s="11" customFormat="1" ht="25.9" customHeight="1">
      <c r="B497" s="163"/>
      <c r="C497" s="164"/>
      <c r="D497" s="165" t="s">
        <v>74</v>
      </c>
      <c r="E497" s="166" t="s">
        <v>446</v>
      </c>
      <c r="F497" s="166" t="s">
        <v>447</v>
      </c>
      <c r="G497" s="164"/>
      <c r="H497" s="164"/>
      <c r="I497" s="167"/>
      <c r="J497" s="168">
        <f>BK497</f>
        <v>0</v>
      </c>
      <c r="K497" s="164"/>
      <c r="L497" s="169"/>
      <c r="M497" s="170"/>
      <c r="N497" s="171"/>
      <c r="O497" s="171"/>
      <c r="P497" s="172">
        <f>SUM(P498:P919)</f>
        <v>0</v>
      </c>
      <c r="Q497" s="171"/>
      <c r="R497" s="172">
        <f>SUM(R498:R919)</f>
        <v>1.4700000000000001E-2</v>
      </c>
      <c r="S497" s="171"/>
      <c r="T497" s="173">
        <f>SUM(T498:T919)</f>
        <v>0</v>
      </c>
      <c r="AR497" s="174" t="s">
        <v>83</v>
      </c>
      <c r="AT497" s="175" t="s">
        <v>74</v>
      </c>
      <c r="AU497" s="175" t="s">
        <v>75</v>
      </c>
      <c r="AY497" s="174" t="s">
        <v>123</v>
      </c>
      <c r="BK497" s="176">
        <f>SUM(BK498:BK919)</f>
        <v>0</v>
      </c>
    </row>
    <row r="498" spans="1:65" s="2" customFormat="1" ht="24">
      <c r="A498" s="33"/>
      <c r="B498" s="34"/>
      <c r="C498" s="228" t="s">
        <v>448</v>
      </c>
      <c r="D498" s="228" t="s">
        <v>449</v>
      </c>
      <c r="E498" s="229" t="s">
        <v>450</v>
      </c>
      <c r="F498" s="230" t="s">
        <v>451</v>
      </c>
      <c r="G498" s="231" t="s">
        <v>452</v>
      </c>
      <c r="H498" s="232">
        <v>3.4</v>
      </c>
      <c r="I498" s="233"/>
      <c r="J498" s="234">
        <f>ROUND(I498*H498,2)</f>
        <v>0</v>
      </c>
      <c r="K498" s="230" t="s">
        <v>128</v>
      </c>
      <c r="L498" s="38"/>
      <c r="M498" s="235" t="s">
        <v>1</v>
      </c>
      <c r="N498" s="236" t="s">
        <v>40</v>
      </c>
      <c r="O498" s="70"/>
      <c r="P498" s="187">
        <f>O498*H498</f>
        <v>0</v>
      </c>
      <c r="Q498" s="187">
        <v>0</v>
      </c>
      <c r="R498" s="187">
        <f>Q498*H498</f>
        <v>0</v>
      </c>
      <c r="S498" s="187">
        <v>0</v>
      </c>
      <c r="T498" s="188">
        <f>S498*H498</f>
        <v>0</v>
      </c>
      <c r="U498" s="33"/>
      <c r="V498" s="33"/>
      <c r="W498" s="33"/>
      <c r="X498" s="33"/>
      <c r="Y498" s="33"/>
      <c r="Z498" s="33"/>
      <c r="AA498" s="33"/>
      <c r="AB498" s="33"/>
      <c r="AC498" s="33"/>
      <c r="AD498" s="33"/>
      <c r="AE498" s="33"/>
      <c r="AR498" s="189" t="s">
        <v>135</v>
      </c>
      <c r="AT498" s="189" t="s">
        <v>449</v>
      </c>
      <c r="AU498" s="189" t="s">
        <v>83</v>
      </c>
      <c r="AY498" s="16" t="s">
        <v>123</v>
      </c>
      <c r="BE498" s="190">
        <f>IF(N498="základní",J498,0)</f>
        <v>0</v>
      </c>
      <c r="BF498" s="190">
        <f>IF(N498="snížená",J498,0)</f>
        <v>0</v>
      </c>
      <c r="BG498" s="190">
        <f>IF(N498="zákl. přenesená",J498,0)</f>
        <v>0</v>
      </c>
      <c r="BH498" s="190">
        <f>IF(N498="sníž. přenesená",J498,0)</f>
        <v>0</v>
      </c>
      <c r="BI498" s="190">
        <f>IF(N498="nulová",J498,0)</f>
        <v>0</v>
      </c>
      <c r="BJ498" s="16" t="s">
        <v>83</v>
      </c>
      <c r="BK498" s="190">
        <f>ROUND(I498*H498,2)</f>
        <v>0</v>
      </c>
      <c r="BL498" s="16" t="s">
        <v>135</v>
      </c>
      <c r="BM498" s="189" t="s">
        <v>453</v>
      </c>
    </row>
    <row r="499" spans="1:65" s="2" customFormat="1" ht="48.75">
      <c r="A499" s="33"/>
      <c r="B499" s="34"/>
      <c r="C499" s="35"/>
      <c r="D499" s="191" t="s">
        <v>131</v>
      </c>
      <c r="E499" s="35"/>
      <c r="F499" s="192" t="s">
        <v>454</v>
      </c>
      <c r="G499" s="35"/>
      <c r="H499" s="35"/>
      <c r="I499" s="193"/>
      <c r="J499" s="35"/>
      <c r="K499" s="35"/>
      <c r="L499" s="38"/>
      <c r="M499" s="194"/>
      <c r="N499" s="195"/>
      <c r="O499" s="70"/>
      <c r="P499" s="70"/>
      <c r="Q499" s="70"/>
      <c r="R499" s="70"/>
      <c r="S499" s="70"/>
      <c r="T499" s="71"/>
      <c r="U499" s="33"/>
      <c r="V499" s="33"/>
      <c r="W499" s="33"/>
      <c r="X499" s="33"/>
      <c r="Y499" s="33"/>
      <c r="Z499" s="33"/>
      <c r="AA499" s="33"/>
      <c r="AB499" s="33"/>
      <c r="AC499" s="33"/>
      <c r="AD499" s="33"/>
      <c r="AE499" s="33"/>
      <c r="AT499" s="16" t="s">
        <v>131</v>
      </c>
      <c r="AU499" s="16" t="s">
        <v>83</v>
      </c>
    </row>
    <row r="500" spans="1:65" s="12" customFormat="1" ht="11.25">
      <c r="B500" s="196"/>
      <c r="C500" s="197"/>
      <c r="D500" s="191" t="s">
        <v>132</v>
      </c>
      <c r="E500" s="198" t="s">
        <v>1</v>
      </c>
      <c r="F500" s="199" t="s">
        <v>455</v>
      </c>
      <c r="G500" s="197"/>
      <c r="H500" s="200">
        <v>3.4</v>
      </c>
      <c r="I500" s="201"/>
      <c r="J500" s="197"/>
      <c r="K500" s="197"/>
      <c r="L500" s="202"/>
      <c r="M500" s="203"/>
      <c r="N500" s="204"/>
      <c r="O500" s="204"/>
      <c r="P500" s="204"/>
      <c r="Q500" s="204"/>
      <c r="R500" s="204"/>
      <c r="S500" s="204"/>
      <c r="T500" s="205"/>
      <c r="AT500" s="206" t="s">
        <v>132</v>
      </c>
      <c r="AU500" s="206" t="s">
        <v>83</v>
      </c>
      <c r="AV500" s="12" t="s">
        <v>85</v>
      </c>
      <c r="AW500" s="12" t="s">
        <v>31</v>
      </c>
      <c r="AX500" s="12" t="s">
        <v>75</v>
      </c>
      <c r="AY500" s="206" t="s">
        <v>123</v>
      </c>
    </row>
    <row r="501" spans="1:65" s="13" customFormat="1" ht="11.25">
      <c r="B501" s="207"/>
      <c r="C501" s="208"/>
      <c r="D501" s="191" t="s">
        <v>132</v>
      </c>
      <c r="E501" s="209" t="s">
        <v>1</v>
      </c>
      <c r="F501" s="210" t="s">
        <v>134</v>
      </c>
      <c r="G501" s="208"/>
      <c r="H501" s="211">
        <v>3.4</v>
      </c>
      <c r="I501" s="212"/>
      <c r="J501" s="208"/>
      <c r="K501" s="208"/>
      <c r="L501" s="213"/>
      <c r="M501" s="214"/>
      <c r="N501" s="215"/>
      <c r="O501" s="215"/>
      <c r="P501" s="215"/>
      <c r="Q501" s="215"/>
      <c r="R501" s="215"/>
      <c r="S501" s="215"/>
      <c r="T501" s="216"/>
      <c r="AT501" s="217" t="s">
        <v>132</v>
      </c>
      <c r="AU501" s="217" t="s">
        <v>83</v>
      </c>
      <c r="AV501" s="13" t="s">
        <v>135</v>
      </c>
      <c r="AW501" s="13" t="s">
        <v>31</v>
      </c>
      <c r="AX501" s="13" t="s">
        <v>83</v>
      </c>
      <c r="AY501" s="217" t="s">
        <v>123</v>
      </c>
    </row>
    <row r="502" spans="1:65" s="2" customFormat="1" ht="24">
      <c r="A502" s="33"/>
      <c r="B502" s="34"/>
      <c r="C502" s="228" t="s">
        <v>456</v>
      </c>
      <c r="D502" s="228" t="s">
        <v>449</v>
      </c>
      <c r="E502" s="229" t="s">
        <v>457</v>
      </c>
      <c r="F502" s="230" t="s">
        <v>458</v>
      </c>
      <c r="G502" s="231" t="s">
        <v>428</v>
      </c>
      <c r="H502" s="232">
        <v>21000</v>
      </c>
      <c r="I502" s="233"/>
      <c r="J502" s="234">
        <f>ROUND(I502*H502,2)</f>
        <v>0</v>
      </c>
      <c r="K502" s="230" t="s">
        <v>128</v>
      </c>
      <c r="L502" s="38"/>
      <c r="M502" s="235" t="s">
        <v>1</v>
      </c>
      <c r="N502" s="236" t="s">
        <v>40</v>
      </c>
      <c r="O502" s="70"/>
      <c r="P502" s="187">
        <f>O502*H502</f>
        <v>0</v>
      </c>
      <c r="Q502" s="187">
        <v>0</v>
      </c>
      <c r="R502" s="187">
        <f>Q502*H502</f>
        <v>0</v>
      </c>
      <c r="S502" s="187">
        <v>0</v>
      </c>
      <c r="T502" s="188">
        <f>S502*H502</f>
        <v>0</v>
      </c>
      <c r="U502" s="33"/>
      <c r="V502" s="33"/>
      <c r="W502" s="33"/>
      <c r="X502" s="33"/>
      <c r="Y502" s="33"/>
      <c r="Z502" s="33"/>
      <c r="AA502" s="33"/>
      <c r="AB502" s="33"/>
      <c r="AC502" s="33"/>
      <c r="AD502" s="33"/>
      <c r="AE502" s="33"/>
      <c r="AR502" s="189" t="s">
        <v>135</v>
      </c>
      <c r="AT502" s="189" t="s">
        <v>449</v>
      </c>
      <c r="AU502" s="189" t="s">
        <v>83</v>
      </c>
      <c r="AY502" s="16" t="s">
        <v>123</v>
      </c>
      <c r="BE502" s="190">
        <f>IF(N502="základní",J502,0)</f>
        <v>0</v>
      </c>
      <c r="BF502" s="190">
        <f>IF(N502="snížená",J502,0)</f>
        <v>0</v>
      </c>
      <c r="BG502" s="190">
        <f>IF(N502="zákl. přenesená",J502,0)</f>
        <v>0</v>
      </c>
      <c r="BH502" s="190">
        <f>IF(N502="sníž. přenesená",J502,0)</f>
        <v>0</v>
      </c>
      <c r="BI502" s="190">
        <f>IF(N502="nulová",J502,0)</f>
        <v>0</v>
      </c>
      <c r="BJ502" s="16" t="s">
        <v>83</v>
      </c>
      <c r="BK502" s="190">
        <f>ROUND(I502*H502,2)</f>
        <v>0</v>
      </c>
      <c r="BL502" s="16" t="s">
        <v>135</v>
      </c>
      <c r="BM502" s="189" t="s">
        <v>459</v>
      </c>
    </row>
    <row r="503" spans="1:65" s="2" customFormat="1" ht="48.75">
      <c r="A503" s="33"/>
      <c r="B503" s="34"/>
      <c r="C503" s="35"/>
      <c r="D503" s="191" t="s">
        <v>131</v>
      </c>
      <c r="E503" s="35"/>
      <c r="F503" s="192" t="s">
        <v>460</v>
      </c>
      <c r="G503" s="35"/>
      <c r="H503" s="35"/>
      <c r="I503" s="193"/>
      <c r="J503" s="35"/>
      <c r="K503" s="35"/>
      <c r="L503" s="38"/>
      <c r="M503" s="194"/>
      <c r="N503" s="195"/>
      <c r="O503" s="70"/>
      <c r="P503" s="70"/>
      <c r="Q503" s="70"/>
      <c r="R503" s="70"/>
      <c r="S503" s="70"/>
      <c r="T503" s="71"/>
      <c r="U503" s="33"/>
      <c r="V503" s="33"/>
      <c r="W503" s="33"/>
      <c r="X503" s="33"/>
      <c r="Y503" s="33"/>
      <c r="Z503" s="33"/>
      <c r="AA503" s="33"/>
      <c r="AB503" s="33"/>
      <c r="AC503" s="33"/>
      <c r="AD503" s="33"/>
      <c r="AE503" s="33"/>
      <c r="AT503" s="16" t="s">
        <v>131</v>
      </c>
      <c r="AU503" s="16" t="s">
        <v>83</v>
      </c>
    </row>
    <row r="504" spans="1:65" s="12" customFormat="1" ht="11.25">
      <c r="B504" s="196"/>
      <c r="C504" s="197"/>
      <c r="D504" s="191" t="s">
        <v>132</v>
      </c>
      <c r="E504" s="198" t="s">
        <v>1</v>
      </c>
      <c r="F504" s="199" t="s">
        <v>461</v>
      </c>
      <c r="G504" s="197"/>
      <c r="H504" s="200">
        <v>21000</v>
      </c>
      <c r="I504" s="201"/>
      <c r="J504" s="197"/>
      <c r="K504" s="197"/>
      <c r="L504" s="202"/>
      <c r="M504" s="203"/>
      <c r="N504" s="204"/>
      <c r="O504" s="204"/>
      <c r="P504" s="204"/>
      <c r="Q504" s="204"/>
      <c r="R504" s="204"/>
      <c r="S504" s="204"/>
      <c r="T504" s="205"/>
      <c r="AT504" s="206" t="s">
        <v>132</v>
      </c>
      <c r="AU504" s="206" t="s">
        <v>83</v>
      </c>
      <c r="AV504" s="12" t="s">
        <v>85</v>
      </c>
      <c r="AW504" s="12" t="s">
        <v>31</v>
      </c>
      <c r="AX504" s="12" t="s">
        <v>75</v>
      </c>
      <c r="AY504" s="206" t="s">
        <v>123</v>
      </c>
    </row>
    <row r="505" spans="1:65" s="13" customFormat="1" ht="11.25">
      <c r="B505" s="207"/>
      <c r="C505" s="208"/>
      <c r="D505" s="191" t="s">
        <v>132</v>
      </c>
      <c r="E505" s="209" t="s">
        <v>1</v>
      </c>
      <c r="F505" s="210" t="s">
        <v>134</v>
      </c>
      <c r="G505" s="208"/>
      <c r="H505" s="211">
        <v>21000</v>
      </c>
      <c r="I505" s="212"/>
      <c r="J505" s="208"/>
      <c r="K505" s="208"/>
      <c r="L505" s="213"/>
      <c r="M505" s="214"/>
      <c r="N505" s="215"/>
      <c r="O505" s="215"/>
      <c r="P505" s="215"/>
      <c r="Q505" s="215"/>
      <c r="R505" s="215"/>
      <c r="S505" s="215"/>
      <c r="T505" s="216"/>
      <c r="AT505" s="217" t="s">
        <v>132</v>
      </c>
      <c r="AU505" s="217" t="s">
        <v>83</v>
      </c>
      <c r="AV505" s="13" t="s">
        <v>135</v>
      </c>
      <c r="AW505" s="13" t="s">
        <v>31</v>
      </c>
      <c r="AX505" s="13" t="s">
        <v>83</v>
      </c>
      <c r="AY505" s="217" t="s">
        <v>123</v>
      </c>
    </row>
    <row r="506" spans="1:65" s="2" customFormat="1" ht="24">
      <c r="A506" s="33"/>
      <c r="B506" s="34"/>
      <c r="C506" s="228" t="s">
        <v>462</v>
      </c>
      <c r="D506" s="228" t="s">
        <v>449</v>
      </c>
      <c r="E506" s="229" t="s">
        <v>463</v>
      </c>
      <c r="F506" s="230" t="s">
        <v>464</v>
      </c>
      <c r="G506" s="231" t="s">
        <v>428</v>
      </c>
      <c r="H506" s="232">
        <v>33723</v>
      </c>
      <c r="I506" s="233"/>
      <c r="J506" s="234">
        <f>ROUND(I506*H506,2)</f>
        <v>0</v>
      </c>
      <c r="K506" s="230" t="s">
        <v>128</v>
      </c>
      <c r="L506" s="38"/>
      <c r="M506" s="235" t="s">
        <v>1</v>
      </c>
      <c r="N506" s="236" t="s">
        <v>40</v>
      </c>
      <c r="O506" s="70"/>
      <c r="P506" s="187">
        <f>O506*H506</f>
        <v>0</v>
      </c>
      <c r="Q506" s="187">
        <v>0</v>
      </c>
      <c r="R506" s="187">
        <f>Q506*H506</f>
        <v>0</v>
      </c>
      <c r="S506" s="187">
        <v>0</v>
      </c>
      <c r="T506" s="188">
        <f>S506*H506</f>
        <v>0</v>
      </c>
      <c r="U506" s="33"/>
      <c r="V506" s="33"/>
      <c r="W506" s="33"/>
      <c r="X506" s="33"/>
      <c r="Y506" s="33"/>
      <c r="Z506" s="33"/>
      <c r="AA506" s="33"/>
      <c r="AB506" s="33"/>
      <c r="AC506" s="33"/>
      <c r="AD506" s="33"/>
      <c r="AE506" s="33"/>
      <c r="AR506" s="189" t="s">
        <v>135</v>
      </c>
      <c r="AT506" s="189" t="s">
        <v>449</v>
      </c>
      <c r="AU506" s="189" t="s">
        <v>83</v>
      </c>
      <c r="AY506" s="16" t="s">
        <v>123</v>
      </c>
      <c r="BE506" s="190">
        <f>IF(N506="základní",J506,0)</f>
        <v>0</v>
      </c>
      <c r="BF506" s="190">
        <f>IF(N506="snížená",J506,0)</f>
        <v>0</v>
      </c>
      <c r="BG506" s="190">
        <f>IF(N506="zákl. přenesená",J506,0)</f>
        <v>0</v>
      </c>
      <c r="BH506" s="190">
        <f>IF(N506="sníž. přenesená",J506,0)</f>
        <v>0</v>
      </c>
      <c r="BI506" s="190">
        <f>IF(N506="nulová",J506,0)</f>
        <v>0</v>
      </c>
      <c r="BJ506" s="16" t="s">
        <v>83</v>
      </c>
      <c r="BK506" s="190">
        <f>ROUND(I506*H506,2)</f>
        <v>0</v>
      </c>
      <c r="BL506" s="16" t="s">
        <v>135</v>
      </c>
      <c r="BM506" s="189" t="s">
        <v>465</v>
      </c>
    </row>
    <row r="507" spans="1:65" s="2" customFormat="1" ht="39">
      <c r="A507" s="33"/>
      <c r="B507" s="34"/>
      <c r="C507" s="35"/>
      <c r="D507" s="191" t="s">
        <v>131</v>
      </c>
      <c r="E507" s="35"/>
      <c r="F507" s="192" t="s">
        <v>466</v>
      </c>
      <c r="G507" s="35"/>
      <c r="H507" s="35"/>
      <c r="I507" s="193"/>
      <c r="J507" s="35"/>
      <c r="K507" s="35"/>
      <c r="L507" s="38"/>
      <c r="M507" s="194"/>
      <c r="N507" s="195"/>
      <c r="O507" s="70"/>
      <c r="P507" s="70"/>
      <c r="Q507" s="70"/>
      <c r="R507" s="70"/>
      <c r="S507" s="70"/>
      <c r="T507" s="71"/>
      <c r="U507" s="33"/>
      <c r="V507" s="33"/>
      <c r="W507" s="33"/>
      <c r="X507" s="33"/>
      <c r="Y507" s="33"/>
      <c r="Z507" s="33"/>
      <c r="AA507" s="33"/>
      <c r="AB507" s="33"/>
      <c r="AC507" s="33"/>
      <c r="AD507" s="33"/>
      <c r="AE507" s="33"/>
      <c r="AT507" s="16" t="s">
        <v>131</v>
      </c>
      <c r="AU507" s="16" t="s">
        <v>83</v>
      </c>
    </row>
    <row r="508" spans="1:65" s="14" customFormat="1" ht="11.25">
      <c r="B508" s="218"/>
      <c r="C508" s="219"/>
      <c r="D508" s="191" t="s">
        <v>132</v>
      </c>
      <c r="E508" s="220" t="s">
        <v>1</v>
      </c>
      <c r="F508" s="221" t="s">
        <v>467</v>
      </c>
      <c r="G508" s="219"/>
      <c r="H508" s="220" t="s">
        <v>1</v>
      </c>
      <c r="I508" s="222"/>
      <c r="J508" s="219"/>
      <c r="K508" s="219"/>
      <c r="L508" s="223"/>
      <c r="M508" s="224"/>
      <c r="N508" s="225"/>
      <c r="O508" s="225"/>
      <c r="P508" s="225"/>
      <c r="Q508" s="225"/>
      <c r="R508" s="225"/>
      <c r="S508" s="225"/>
      <c r="T508" s="226"/>
      <c r="AT508" s="227" t="s">
        <v>132</v>
      </c>
      <c r="AU508" s="227" t="s">
        <v>83</v>
      </c>
      <c r="AV508" s="14" t="s">
        <v>83</v>
      </c>
      <c r="AW508" s="14" t="s">
        <v>31</v>
      </c>
      <c r="AX508" s="14" t="s">
        <v>75</v>
      </c>
      <c r="AY508" s="227" t="s">
        <v>123</v>
      </c>
    </row>
    <row r="509" spans="1:65" s="14" customFormat="1" ht="11.25">
      <c r="B509" s="218"/>
      <c r="C509" s="219"/>
      <c r="D509" s="191" t="s">
        <v>132</v>
      </c>
      <c r="E509" s="220" t="s">
        <v>1</v>
      </c>
      <c r="F509" s="221" t="s">
        <v>468</v>
      </c>
      <c r="G509" s="219"/>
      <c r="H509" s="220" t="s">
        <v>1</v>
      </c>
      <c r="I509" s="222"/>
      <c r="J509" s="219"/>
      <c r="K509" s="219"/>
      <c r="L509" s="223"/>
      <c r="M509" s="224"/>
      <c r="N509" s="225"/>
      <c r="O509" s="225"/>
      <c r="P509" s="225"/>
      <c r="Q509" s="225"/>
      <c r="R509" s="225"/>
      <c r="S509" s="225"/>
      <c r="T509" s="226"/>
      <c r="AT509" s="227" t="s">
        <v>132</v>
      </c>
      <c r="AU509" s="227" t="s">
        <v>83</v>
      </c>
      <c r="AV509" s="14" t="s">
        <v>83</v>
      </c>
      <c r="AW509" s="14" t="s">
        <v>31</v>
      </c>
      <c r="AX509" s="14" t="s">
        <v>75</v>
      </c>
      <c r="AY509" s="227" t="s">
        <v>123</v>
      </c>
    </row>
    <row r="510" spans="1:65" s="12" customFormat="1" ht="11.25">
      <c r="B510" s="196"/>
      <c r="C510" s="197"/>
      <c r="D510" s="191" t="s">
        <v>132</v>
      </c>
      <c r="E510" s="198" t="s">
        <v>1</v>
      </c>
      <c r="F510" s="199" t="s">
        <v>469</v>
      </c>
      <c r="G510" s="197"/>
      <c r="H510" s="200">
        <v>1800</v>
      </c>
      <c r="I510" s="201"/>
      <c r="J510" s="197"/>
      <c r="K510" s="197"/>
      <c r="L510" s="202"/>
      <c r="M510" s="203"/>
      <c r="N510" s="204"/>
      <c r="O510" s="204"/>
      <c r="P510" s="204"/>
      <c r="Q510" s="204"/>
      <c r="R510" s="204"/>
      <c r="S510" s="204"/>
      <c r="T510" s="205"/>
      <c r="AT510" s="206" t="s">
        <v>132</v>
      </c>
      <c r="AU510" s="206" t="s">
        <v>83</v>
      </c>
      <c r="AV510" s="12" t="s">
        <v>85</v>
      </c>
      <c r="AW510" s="12" t="s">
        <v>31</v>
      </c>
      <c r="AX510" s="12" t="s">
        <v>75</v>
      </c>
      <c r="AY510" s="206" t="s">
        <v>123</v>
      </c>
    </row>
    <row r="511" spans="1:65" s="12" customFormat="1" ht="11.25">
      <c r="B511" s="196"/>
      <c r="C511" s="197"/>
      <c r="D511" s="191" t="s">
        <v>132</v>
      </c>
      <c r="E511" s="198" t="s">
        <v>1</v>
      </c>
      <c r="F511" s="199" t="s">
        <v>470</v>
      </c>
      <c r="G511" s="197"/>
      <c r="H511" s="200">
        <v>885</v>
      </c>
      <c r="I511" s="201"/>
      <c r="J511" s="197"/>
      <c r="K511" s="197"/>
      <c r="L511" s="202"/>
      <c r="M511" s="203"/>
      <c r="N511" s="204"/>
      <c r="O511" s="204"/>
      <c r="P511" s="204"/>
      <c r="Q511" s="204"/>
      <c r="R511" s="204"/>
      <c r="S511" s="204"/>
      <c r="T511" s="205"/>
      <c r="AT511" s="206" t="s">
        <v>132</v>
      </c>
      <c r="AU511" s="206" t="s">
        <v>83</v>
      </c>
      <c r="AV511" s="12" t="s">
        <v>85</v>
      </c>
      <c r="AW511" s="12" t="s">
        <v>31</v>
      </c>
      <c r="AX511" s="12" t="s">
        <v>75</v>
      </c>
      <c r="AY511" s="206" t="s">
        <v>123</v>
      </c>
    </row>
    <row r="512" spans="1:65" s="12" customFormat="1" ht="11.25">
      <c r="B512" s="196"/>
      <c r="C512" s="197"/>
      <c r="D512" s="191" t="s">
        <v>132</v>
      </c>
      <c r="E512" s="198" t="s">
        <v>1</v>
      </c>
      <c r="F512" s="199" t="s">
        <v>471</v>
      </c>
      <c r="G512" s="197"/>
      <c r="H512" s="200">
        <v>300</v>
      </c>
      <c r="I512" s="201"/>
      <c r="J512" s="197"/>
      <c r="K512" s="197"/>
      <c r="L512" s="202"/>
      <c r="M512" s="203"/>
      <c r="N512" s="204"/>
      <c r="O512" s="204"/>
      <c r="P512" s="204"/>
      <c r="Q512" s="204"/>
      <c r="R512" s="204"/>
      <c r="S512" s="204"/>
      <c r="T512" s="205"/>
      <c r="AT512" s="206" t="s">
        <v>132</v>
      </c>
      <c r="AU512" s="206" t="s">
        <v>83</v>
      </c>
      <c r="AV512" s="12" t="s">
        <v>85</v>
      </c>
      <c r="AW512" s="12" t="s">
        <v>31</v>
      </c>
      <c r="AX512" s="12" t="s">
        <v>75</v>
      </c>
      <c r="AY512" s="206" t="s">
        <v>123</v>
      </c>
    </row>
    <row r="513" spans="2:51" s="12" customFormat="1" ht="11.25">
      <c r="B513" s="196"/>
      <c r="C513" s="197"/>
      <c r="D513" s="191" t="s">
        <v>132</v>
      </c>
      <c r="E513" s="198" t="s">
        <v>1</v>
      </c>
      <c r="F513" s="199" t="s">
        <v>472</v>
      </c>
      <c r="G513" s="197"/>
      <c r="H513" s="200">
        <v>913.5</v>
      </c>
      <c r="I513" s="201"/>
      <c r="J513" s="197"/>
      <c r="K513" s="197"/>
      <c r="L513" s="202"/>
      <c r="M513" s="203"/>
      <c r="N513" s="204"/>
      <c r="O513" s="204"/>
      <c r="P513" s="204"/>
      <c r="Q513" s="204"/>
      <c r="R513" s="204"/>
      <c r="S513" s="204"/>
      <c r="T513" s="205"/>
      <c r="AT513" s="206" t="s">
        <v>132</v>
      </c>
      <c r="AU513" s="206" t="s">
        <v>83</v>
      </c>
      <c r="AV513" s="12" t="s">
        <v>85</v>
      </c>
      <c r="AW513" s="12" t="s">
        <v>31</v>
      </c>
      <c r="AX513" s="12" t="s">
        <v>75</v>
      </c>
      <c r="AY513" s="206" t="s">
        <v>123</v>
      </c>
    </row>
    <row r="514" spans="2:51" s="12" customFormat="1" ht="11.25">
      <c r="B514" s="196"/>
      <c r="C514" s="197"/>
      <c r="D514" s="191" t="s">
        <v>132</v>
      </c>
      <c r="E514" s="198" t="s">
        <v>1</v>
      </c>
      <c r="F514" s="199" t="s">
        <v>473</v>
      </c>
      <c r="G514" s="197"/>
      <c r="H514" s="200">
        <v>700.5</v>
      </c>
      <c r="I514" s="201"/>
      <c r="J514" s="197"/>
      <c r="K514" s="197"/>
      <c r="L514" s="202"/>
      <c r="M514" s="203"/>
      <c r="N514" s="204"/>
      <c r="O514" s="204"/>
      <c r="P514" s="204"/>
      <c r="Q514" s="204"/>
      <c r="R514" s="204"/>
      <c r="S514" s="204"/>
      <c r="T514" s="205"/>
      <c r="AT514" s="206" t="s">
        <v>132</v>
      </c>
      <c r="AU514" s="206" t="s">
        <v>83</v>
      </c>
      <c r="AV514" s="12" t="s">
        <v>85</v>
      </c>
      <c r="AW514" s="12" t="s">
        <v>31</v>
      </c>
      <c r="AX514" s="12" t="s">
        <v>75</v>
      </c>
      <c r="AY514" s="206" t="s">
        <v>123</v>
      </c>
    </row>
    <row r="515" spans="2:51" s="12" customFormat="1" ht="11.25">
      <c r="B515" s="196"/>
      <c r="C515" s="197"/>
      <c r="D515" s="191" t="s">
        <v>132</v>
      </c>
      <c r="E515" s="198" t="s">
        <v>1</v>
      </c>
      <c r="F515" s="199" t="s">
        <v>474</v>
      </c>
      <c r="G515" s="197"/>
      <c r="H515" s="200">
        <v>3150</v>
      </c>
      <c r="I515" s="201"/>
      <c r="J515" s="197"/>
      <c r="K515" s="197"/>
      <c r="L515" s="202"/>
      <c r="M515" s="203"/>
      <c r="N515" s="204"/>
      <c r="O515" s="204"/>
      <c r="P515" s="204"/>
      <c r="Q515" s="204"/>
      <c r="R515" s="204"/>
      <c r="S515" s="204"/>
      <c r="T515" s="205"/>
      <c r="AT515" s="206" t="s">
        <v>132</v>
      </c>
      <c r="AU515" s="206" t="s">
        <v>83</v>
      </c>
      <c r="AV515" s="12" t="s">
        <v>85</v>
      </c>
      <c r="AW515" s="12" t="s">
        <v>31</v>
      </c>
      <c r="AX515" s="12" t="s">
        <v>75</v>
      </c>
      <c r="AY515" s="206" t="s">
        <v>123</v>
      </c>
    </row>
    <row r="516" spans="2:51" s="12" customFormat="1" ht="11.25">
      <c r="B516" s="196"/>
      <c r="C516" s="197"/>
      <c r="D516" s="191" t="s">
        <v>132</v>
      </c>
      <c r="E516" s="198" t="s">
        <v>1</v>
      </c>
      <c r="F516" s="199" t="s">
        <v>475</v>
      </c>
      <c r="G516" s="197"/>
      <c r="H516" s="200">
        <v>900</v>
      </c>
      <c r="I516" s="201"/>
      <c r="J516" s="197"/>
      <c r="K516" s="197"/>
      <c r="L516" s="202"/>
      <c r="M516" s="203"/>
      <c r="N516" s="204"/>
      <c r="O516" s="204"/>
      <c r="P516" s="204"/>
      <c r="Q516" s="204"/>
      <c r="R516" s="204"/>
      <c r="S516" s="204"/>
      <c r="T516" s="205"/>
      <c r="AT516" s="206" t="s">
        <v>132</v>
      </c>
      <c r="AU516" s="206" t="s">
        <v>83</v>
      </c>
      <c r="AV516" s="12" t="s">
        <v>85</v>
      </c>
      <c r="AW516" s="12" t="s">
        <v>31</v>
      </c>
      <c r="AX516" s="12" t="s">
        <v>75</v>
      </c>
      <c r="AY516" s="206" t="s">
        <v>123</v>
      </c>
    </row>
    <row r="517" spans="2:51" s="12" customFormat="1" ht="11.25">
      <c r="B517" s="196"/>
      <c r="C517" s="197"/>
      <c r="D517" s="191" t="s">
        <v>132</v>
      </c>
      <c r="E517" s="198" t="s">
        <v>1</v>
      </c>
      <c r="F517" s="199" t="s">
        <v>476</v>
      </c>
      <c r="G517" s="197"/>
      <c r="H517" s="200">
        <v>4050</v>
      </c>
      <c r="I517" s="201"/>
      <c r="J517" s="197"/>
      <c r="K517" s="197"/>
      <c r="L517" s="202"/>
      <c r="M517" s="203"/>
      <c r="N517" s="204"/>
      <c r="O517" s="204"/>
      <c r="P517" s="204"/>
      <c r="Q517" s="204"/>
      <c r="R517" s="204"/>
      <c r="S517" s="204"/>
      <c r="T517" s="205"/>
      <c r="AT517" s="206" t="s">
        <v>132</v>
      </c>
      <c r="AU517" s="206" t="s">
        <v>83</v>
      </c>
      <c r="AV517" s="12" t="s">
        <v>85</v>
      </c>
      <c r="AW517" s="12" t="s">
        <v>31</v>
      </c>
      <c r="AX517" s="12" t="s">
        <v>75</v>
      </c>
      <c r="AY517" s="206" t="s">
        <v>123</v>
      </c>
    </row>
    <row r="518" spans="2:51" s="12" customFormat="1" ht="11.25">
      <c r="B518" s="196"/>
      <c r="C518" s="197"/>
      <c r="D518" s="191" t="s">
        <v>132</v>
      </c>
      <c r="E518" s="198" t="s">
        <v>1</v>
      </c>
      <c r="F518" s="199" t="s">
        <v>477</v>
      </c>
      <c r="G518" s="197"/>
      <c r="H518" s="200">
        <v>802.5</v>
      </c>
      <c r="I518" s="201"/>
      <c r="J518" s="197"/>
      <c r="K518" s="197"/>
      <c r="L518" s="202"/>
      <c r="M518" s="203"/>
      <c r="N518" s="204"/>
      <c r="O518" s="204"/>
      <c r="P518" s="204"/>
      <c r="Q518" s="204"/>
      <c r="R518" s="204"/>
      <c r="S518" s="204"/>
      <c r="T518" s="205"/>
      <c r="AT518" s="206" t="s">
        <v>132</v>
      </c>
      <c r="AU518" s="206" t="s">
        <v>83</v>
      </c>
      <c r="AV518" s="12" t="s">
        <v>85</v>
      </c>
      <c r="AW518" s="12" t="s">
        <v>31</v>
      </c>
      <c r="AX518" s="12" t="s">
        <v>75</v>
      </c>
      <c r="AY518" s="206" t="s">
        <v>123</v>
      </c>
    </row>
    <row r="519" spans="2:51" s="12" customFormat="1" ht="11.25">
      <c r="B519" s="196"/>
      <c r="C519" s="197"/>
      <c r="D519" s="191" t="s">
        <v>132</v>
      </c>
      <c r="E519" s="198" t="s">
        <v>1</v>
      </c>
      <c r="F519" s="199" t="s">
        <v>478</v>
      </c>
      <c r="G519" s="197"/>
      <c r="H519" s="200">
        <v>315</v>
      </c>
      <c r="I519" s="201"/>
      <c r="J519" s="197"/>
      <c r="K519" s="197"/>
      <c r="L519" s="202"/>
      <c r="M519" s="203"/>
      <c r="N519" s="204"/>
      <c r="O519" s="204"/>
      <c r="P519" s="204"/>
      <c r="Q519" s="204"/>
      <c r="R519" s="204"/>
      <c r="S519" s="204"/>
      <c r="T519" s="205"/>
      <c r="AT519" s="206" t="s">
        <v>132</v>
      </c>
      <c r="AU519" s="206" t="s">
        <v>83</v>
      </c>
      <c r="AV519" s="12" t="s">
        <v>85</v>
      </c>
      <c r="AW519" s="12" t="s">
        <v>31</v>
      </c>
      <c r="AX519" s="12" t="s">
        <v>75</v>
      </c>
      <c r="AY519" s="206" t="s">
        <v>123</v>
      </c>
    </row>
    <row r="520" spans="2:51" s="12" customFormat="1" ht="11.25">
      <c r="B520" s="196"/>
      <c r="C520" s="197"/>
      <c r="D520" s="191" t="s">
        <v>132</v>
      </c>
      <c r="E520" s="198" t="s">
        <v>1</v>
      </c>
      <c r="F520" s="199" t="s">
        <v>479</v>
      </c>
      <c r="G520" s="197"/>
      <c r="H520" s="200">
        <v>1800</v>
      </c>
      <c r="I520" s="201"/>
      <c r="J520" s="197"/>
      <c r="K520" s="197"/>
      <c r="L520" s="202"/>
      <c r="M520" s="203"/>
      <c r="N520" s="204"/>
      <c r="O520" s="204"/>
      <c r="P520" s="204"/>
      <c r="Q520" s="204"/>
      <c r="R520" s="204"/>
      <c r="S520" s="204"/>
      <c r="T520" s="205"/>
      <c r="AT520" s="206" t="s">
        <v>132</v>
      </c>
      <c r="AU520" s="206" t="s">
        <v>83</v>
      </c>
      <c r="AV520" s="12" t="s">
        <v>85</v>
      </c>
      <c r="AW520" s="12" t="s">
        <v>31</v>
      </c>
      <c r="AX520" s="12" t="s">
        <v>75</v>
      </c>
      <c r="AY520" s="206" t="s">
        <v>123</v>
      </c>
    </row>
    <row r="521" spans="2:51" s="12" customFormat="1" ht="11.25">
      <c r="B521" s="196"/>
      <c r="C521" s="197"/>
      <c r="D521" s="191" t="s">
        <v>132</v>
      </c>
      <c r="E521" s="198" t="s">
        <v>1</v>
      </c>
      <c r="F521" s="199" t="s">
        <v>480</v>
      </c>
      <c r="G521" s="197"/>
      <c r="H521" s="200">
        <v>1755</v>
      </c>
      <c r="I521" s="201"/>
      <c r="J521" s="197"/>
      <c r="K521" s="197"/>
      <c r="L521" s="202"/>
      <c r="M521" s="203"/>
      <c r="N521" s="204"/>
      <c r="O521" s="204"/>
      <c r="P521" s="204"/>
      <c r="Q521" s="204"/>
      <c r="R521" s="204"/>
      <c r="S521" s="204"/>
      <c r="T521" s="205"/>
      <c r="AT521" s="206" t="s">
        <v>132</v>
      </c>
      <c r="AU521" s="206" t="s">
        <v>83</v>
      </c>
      <c r="AV521" s="12" t="s">
        <v>85</v>
      </c>
      <c r="AW521" s="12" t="s">
        <v>31</v>
      </c>
      <c r="AX521" s="12" t="s">
        <v>75</v>
      </c>
      <c r="AY521" s="206" t="s">
        <v>123</v>
      </c>
    </row>
    <row r="522" spans="2:51" s="14" customFormat="1" ht="11.25">
      <c r="B522" s="218"/>
      <c r="C522" s="219"/>
      <c r="D522" s="191" t="s">
        <v>132</v>
      </c>
      <c r="E522" s="220" t="s">
        <v>1</v>
      </c>
      <c r="F522" s="221" t="s">
        <v>481</v>
      </c>
      <c r="G522" s="219"/>
      <c r="H522" s="220" t="s">
        <v>1</v>
      </c>
      <c r="I522" s="222"/>
      <c r="J522" s="219"/>
      <c r="K522" s="219"/>
      <c r="L522" s="223"/>
      <c r="M522" s="224"/>
      <c r="N522" s="225"/>
      <c r="O522" s="225"/>
      <c r="P522" s="225"/>
      <c r="Q522" s="225"/>
      <c r="R522" s="225"/>
      <c r="S522" s="225"/>
      <c r="T522" s="226"/>
      <c r="AT522" s="227" t="s">
        <v>132</v>
      </c>
      <c r="AU522" s="227" t="s">
        <v>83</v>
      </c>
      <c r="AV522" s="14" t="s">
        <v>83</v>
      </c>
      <c r="AW522" s="14" t="s">
        <v>31</v>
      </c>
      <c r="AX522" s="14" t="s">
        <v>75</v>
      </c>
      <c r="AY522" s="227" t="s">
        <v>123</v>
      </c>
    </row>
    <row r="523" spans="2:51" s="12" customFormat="1" ht="11.25">
      <c r="B523" s="196"/>
      <c r="C523" s="197"/>
      <c r="D523" s="191" t="s">
        <v>132</v>
      </c>
      <c r="E523" s="198" t="s">
        <v>1</v>
      </c>
      <c r="F523" s="199" t="s">
        <v>469</v>
      </c>
      <c r="G523" s="197"/>
      <c r="H523" s="200">
        <v>1800</v>
      </c>
      <c r="I523" s="201"/>
      <c r="J523" s="197"/>
      <c r="K523" s="197"/>
      <c r="L523" s="202"/>
      <c r="M523" s="203"/>
      <c r="N523" s="204"/>
      <c r="O523" s="204"/>
      <c r="P523" s="204"/>
      <c r="Q523" s="204"/>
      <c r="R523" s="204"/>
      <c r="S523" s="204"/>
      <c r="T523" s="205"/>
      <c r="AT523" s="206" t="s">
        <v>132</v>
      </c>
      <c r="AU523" s="206" t="s">
        <v>83</v>
      </c>
      <c r="AV523" s="12" t="s">
        <v>85</v>
      </c>
      <c r="AW523" s="12" t="s">
        <v>31</v>
      </c>
      <c r="AX523" s="12" t="s">
        <v>75</v>
      </c>
      <c r="AY523" s="206" t="s">
        <v>123</v>
      </c>
    </row>
    <row r="524" spans="2:51" s="12" customFormat="1" ht="11.25">
      <c r="B524" s="196"/>
      <c r="C524" s="197"/>
      <c r="D524" s="191" t="s">
        <v>132</v>
      </c>
      <c r="E524" s="198" t="s">
        <v>1</v>
      </c>
      <c r="F524" s="199" t="s">
        <v>482</v>
      </c>
      <c r="G524" s="197"/>
      <c r="H524" s="200">
        <v>1305</v>
      </c>
      <c r="I524" s="201"/>
      <c r="J524" s="197"/>
      <c r="K524" s="197"/>
      <c r="L524" s="202"/>
      <c r="M524" s="203"/>
      <c r="N524" s="204"/>
      <c r="O524" s="204"/>
      <c r="P524" s="204"/>
      <c r="Q524" s="204"/>
      <c r="R524" s="204"/>
      <c r="S524" s="204"/>
      <c r="T524" s="205"/>
      <c r="AT524" s="206" t="s">
        <v>132</v>
      </c>
      <c r="AU524" s="206" t="s">
        <v>83</v>
      </c>
      <c r="AV524" s="12" t="s">
        <v>85</v>
      </c>
      <c r="AW524" s="12" t="s">
        <v>31</v>
      </c>
      <c r="AX524" s="12" t="s">
        <v>75</v>
      </c>
      <c r="AY524" s="206" t="s">
        <v>123</v>
      </c>
    </row>
    <row r="525" spans="2:51" s="12" customFormat="1" ht="11.25">
      <c r="B525" s="196"/>
      <c r="C525" s="197"/>
      <c r="D525" s="191" t="s">
        <v>132</v>
      </c>
      <c r="E525" s="198" t="s">
        <v>1</v>
      </c>
      <c r="F525" s="199" t="s">
        <v>471</v>
      </c>
      <c r="G525" s="197"/>
      <c r="H525" s="200">
        <v>300</v>
      </c>
      <c r="I525" s="201"/>
      <c r="J525" s="197"/>
      <c r="K525" s="197"/>
      <c r="L525" s="202"/>
      <c r="M525" s="203"/>
      <c r="N525" s="204"/>
      <c r="O525" s="204"/>
      <c r="P525" s="204"/>
      <c r="Q525" s="204"/>
      <c r="R525" s="204"/>
      <c r="S525" s="204"/>
      <c r="T525" s="205"/>
      <c r="AT525" s="206" t="s">
        <v>132</v>
      </c>
      <c r="AU525" s="206" t="s">
        <v>83</v>
      </c>
      <c r="AV525" s="12" t="s">
        <v>85</v>
      </c>
      <c r="AW525" s="12" t="s">
        <v>31</v>
      </c>
      <c r="AX525" s="12" t="s">
        <v>75</v>
      </c>
      <c r="AY525" s="206" t="s">
        <v>123</v>
      </c>
    </row>
    <row r="526" spans="2:51" s="12" customFormat="1" ht="11.25">
      <c r="B526" s="196"/>
      <c r="C526" s="197"/>
      <c r="D526" s="191" t="s">
        <v>132</v>
      </c>
      <c r="E526" s="198" t="s">
        <v>1</v>
      </c>
      <c r="F526" s="199" t="s">
        <v>483</v>
      </c>
      <c r="G526" s="197"/>
      <c r="H526" s="200">
        <v>150</v>
      </c>
      <c r="I526" s="201"/>
      <c r="J526" s="197"/>
      <c r="K526" s="197"/>
      <c r="L526" s="202"/>
      <c r="M526" s="203"/>
      <c r="N526" s="204"/>
      <c r="O526" s="204"/>
      <c r="P526" s="204"/>
      <c r="Q526" s="204"/>
      <c r="R526" s="204"/>
      <c r="S526" s="204"/>
      <c r="T526" s="205"/>
      <c r="AT526" s="206" t="s">
        <v>132</v>
      </c>
      <c r="AU526" s="206" t="s">
        <v>83</v>
      </c>
      <c r="AV526" s="12" t="s">
        <v>85</v>
      </c>
      <c r="AW526" s="12" t="s">
        <v>31</v>
      </c>
      <c r="AX526" s="12" t="s">
        <v>75</v>
      </c>
      <c r="AY526" s="206" t="s">
        <v>123</v>
      </c>
    </row>
    <row r="527" spans="2:51" s="12" customFormat="1" ht="11.25">
      <c r="B527" s="196"/>
      <c r="C527" s="197"/>
      <c r="D527" s="191" t="s">
        <v>132</v>
      </c>
      <c r="E527" s="198" t="s">
        <v>1</v>
      </c>
      <c r="F527" s="199" t="s">
        <v>484</v>
      </c>
      <c r="G527" s="197"/>
      <c r="H527" s="200">
        <v>463.5</v>
      </c>
      <c r="I527" s="201"/>
      <c r="J527" s="197"/>
      <c r="K527" s="197"/>
      <c r="L527" s="202"/>
      <c r="M527" s="203"/>
      <c r="N527" s="204"/>
      <c r="O527" s="204"/>
      <c r="P527" s="204"/>
      <c r="Q527" s="204"/>
      <c r="R527" s="204"/>
      <c r="S527" s="204"/>
      <c r="T527" s="205"/>
      <c r="AT527" s="206" t="s">
        <v>132</v>
      </c>
      <c r="AU527" s="206" t="s">
        <v>83</v>
      </c>
      <c r="AV527" s="12" t="s">
        <v>85</v>
      </c>
      <c r="AW527" s="12" t="s">
        <v>31</v>
      </c>
      <c r="AX527" s="12" t="s">
        <v>75</v>
      </c>
      <c r="AY527" s="206" t="s">
        <v>123</v>
      </c>
    </row>
    <row r="528" spans="2:51" s="12" customFormat="1" ht="11.25">
      <c r="B528" s="196"/>
      <c r="C528" s="197"/>
      <c r="D528" s="191" t="s">
        <v>132</v>
      </c>
      <c r="E528" s="198" t="s">
        <v>1</v>
      </c>
      <c r="F528" s="199" t="s">
        <v>473</v>
      </c>
      <c r="G528" s="197"/>
      <c r="H528" s="200">
        <v>700.5</v>
      </c>
      <c r="I528" s="201"/>
      <c r="J528" s="197"/>
      <c r="K528" s="197"/>
      <c r="L528" s="202"/>
      <c r="M528" s="203"/>
      <c r="N528" s="204"/>
      <c r="O528" s="204"/>
      <c r="P528" s="204"/>
      <c r="Q528" s="204"/>
      <c r="R528" s="204"/>
      <c r="S528" s="204"/>
      <c r="T528" s="205"/>
      <c r="AT528" s="206" t="s">
        <v>132</v>
      </c>
      <c r="AU528" s="206" t="s">
        <v>83</v>
      </c>
      <c r="AV528" s="12" t="s">
        <v>85</v>
      </c>
      <c r="AW528" s="12" t="s">
        <v>31</v>
      </c>
      <c r="AX528" s="12" t="s">
        <v>75</v>
      </c>
      <c r="AY528" s="206" t="s">
        <v>123</v>
      </c>
    </row>
    <row r="529" spans="1:65" s="12" customFormat="1" ht="11.25">
      <c r="B529" s="196"/>
      <c r="C529" s="197"/>
      <c r="D529" s="191" t="s">
        <v>132</v>
      </c>
      <c r="E529" s="198" t="s">
        <v>1</v>
      </c>
      <c r="F529" s="199" t="s">
        <v>474</v>
      </c>
      <c r="G529" s="197"/>
      <c r="H529" s="200">
        <v>3150</v>
      </c>
      <c r="I529" s="201"/>
      <c r="J529" s="197"/>
      <c r="K529" s="197"/>
      <c r="L529" s="202"/>
      <c r="M529" s="203"/>
      <c r="N529" s="204"/>
      <c r="O529" s="204"/>
      <c r="P529" s="204"/>
      <c r="Q529" s="204"/>
      <c r="R529" s="204"/>
      <c r="S529" s="204"/>
      <c r="T529" s="205"/>
      <c r="AT529" s="206" t="s">
        <v>132</v>
      </c>
      <c r="AU529" s="206" t="s">
        <v>83</v>
      </c>
      <c r="AV529" s="12" t="s">
        <v>85</v>
      </c>
      <c r="AW529" s="12" t="s">
        <v>31</v>
      </c>
      <c r="AX529" s="12" t="s">
        <v>75</v>
      </c>
      <c r="AY529" s="206" t="s">
        <v>123</v>
      </c>
    </row>
    <row r="530" spans="1:65" s="12" customFormat="1" ht="11.25">
      <c r="B530" s="196"/>
      <c r="C530" s="197"/>
      <c r="D530" s="191" t="s">
        <v>132</v>
      </c>
      <c r="E530" s="198" t="s">
        <v>1</v>
      </c>
      <c r="F530" s="199" t="s">
        <v>475</v>
      </c>
      <c r="G530" s="197"/>
      <c r="H530" s="200">
        <v>900</v>
      </c>
      <c r="I530" s="201"/>
      <c r="J530" s="197"/>
      <c r="K530" s="197"/>
      <c r="L530" s="202"/>
      <c r="M530" s="203"/>
      <c r="N530" s="204"/>
      <c r="O530" s="204"/>
      <c r="P530" s="204"/>
      <c r="Q530" s="204"/>
      <c r="R530" s="204"/>
      <c r="S530" s="204"/>
      <c r="T530" s="205"/>
      <c r="AT530" s="206" t="s">
        <v>132</v>
      </c>
      <c r="AU530" s="206" t="s">
        <v>83</v>
      </c>
      <c r="AV530" s="12" t="s">
        <v>85</v>
      </c>
      <c r="AW530" s="12" t="s">
        <v>31</v>
      </c>
      <c r="AX530" s="12" t="s">
        <v>75</v>
      </c>
      <c r="AY530" s="206" t="s">
        <v>123</v>
      </c>
    </row>
    <row r="531" spans="1:65" s="12" customFormat="1" ht="11.25">
      <c r="B531" s="196"/>
      <c r="C531" s="197"/>
      <c r="D531" s="191" t="s">
        <v>132</v>
      </c>
      <c r="E531" s="198" t="s">
        <v>1</v>
      </c>
      <c r="F531" s="199" t="s">
        <v>476</v>
      </c>
      <c r="G531" s="197"/>
      <c r="H531" s="200">
        <v>4050</v>
      </c>
      <c r="I531" s="201"/>
      <c r="J531" s="197"/>
      <c r="K531" s="197"/>
      <c r="L531" s="202"/>
      <c r="M531" s="203"/>
      <c r="N531" s="204"/>
      <c r="O531" s="204"/>
      <c r="P531" s="204"/>
      <c r="Q531" s="204"/>
      <c r="R531" s="204"/>
      <c r="S531" s="204"/>
      <c r="T531" s="205"/>
      <c r="AT531" s="206" t="s">
        <v>132</v>
      </c>
      <c r="AU531" s="206" t="s">
        <v>83</v>
      </c>
      <c r="AV531" s="12" t="s">
        <v>85</v>
      </c>
      <c r="AW531" s="12" t="s">
        <v>31</v>
      </c>
      <c r="AX531" s="12" t="s">
        <v>75</v>
      </c>
      <c r="AY531" s="206" t="s">
        <v>123</v>
      </c>
    </row>
    <row r="532" spans="1:65" s="12" customFormat="1" ht="11.25">
      <c r="B532" s="196"/>
      <c r="C532" s="197"/>
      <c r="D532" s="191" t="s">
        <v>132</v>
      </c>
      <c r="E532" s="198" t="s">
        <v>1</v>
      </c>
      <c r="F532" s="199" t="s">
        <v>477</v>
      </c>
      <c r="G532" s="197"/>
      <c r="H532" s="200">
        <v>802.5</v>
      </c>
      <c r="I532" s="201"/>
      <c r="J532" s="197"/>
      <c r="K532" s="197"/>
      <c r="L532" s="202"/>
      <c r="M532" s="203"/>
      <c r="N532" s="204"/>
      <c r="O532" s="204"/>
      <c r="P532" s="204"/>
      <c r="Q532" s="204"/>
      <c r="R532" s="204"/>
      <c r="S532" s="204"/>
      <c r="T532" s="205"/>
      <c r="AT532" s="206" t="s">
        <v>132</v>
      </c>
      <c r="AU532" s="206" t="s">
        <v>83</v>
      </c>
      <c r="AV532" s="12" t="s">
        <v>85</v>
      </c>
      <c r="AW532" s="12" t="s">
        <v>31</v>
      </c>
      <c r="AX532" s="12" t="s">
        <v>75</v>
      </c>
      <c r="AY532" s="206" t="s">
        <v>123</v>
      </c>
    </row>
    <row r="533" spans="1:65" s="12" customFormat="1" ht="11.25">
      <c r="B533" s="196"/>
      <c r="C533" s="197"/>
      <c r="D533" s="191" t="s">
        <v>132</v>
      </c>
      <c r="E533" s="198" t="s">
        <v>1</v>
      </c>
      <c r="F533" s="199" t="s">
        <v>485</v>
      </c>
      <c r="G533" s="197"/>
      <c r="H533" s="200">
        <v>2400</v>
      </c>
      <c r="I533" s="201"/>
      <c r="J533" s="197"/>
      <c r="K533" s="197"/>
      <c r="L533" s="202"/>
      <c r="M533" s="203"/>
      <c r="N533" s="204"/>
      <c r="O533" s="204"/>
      <c r="P533" s="204"/>
      <c r="Q533" s="204"/>
      <c r="R533" s="204"/>
      <c r="S533" s="204"/>
      <c r="T533" s="205"/>
      <c r="AT533" s="206" t="s">
        <v>132</v>
      </c>
      <c r="AU533" s="206" t="s">
        <v>83</v>
      </c>
      <c r="AV533" s="12" t="s">
        <v>85</v>
      </c>
      <c r="AW533" s="12" t="s">
        <v>31</v>
      </c>
      <c r="AX533" s="12" t="s">
        <v>75</v>
      </c>
      <c r="AY533" s="206" t="s">
        <v>123</v>
      </c>
    </row>
    <row r="534" spans="1:65" s="12" customFormat="1" ht="11.25">
      <c r="B534" s="196"/>
      <c r="C534" s="197"/>
      <c r="D534" s="191" t="s">
        <v>132</v>
      </c>
      <c r="E534" s="198" t="s">
        <v>1</v>
      </c>
      <c r="F534" s="199" t="s">
        <v>486</v>
      </c>
      <c r="G534" s="197"/>
      <c r="H534" s="200">
        <v>330</v>
      </c>
      <c r="I534" s="201"/>
      <c r="J534" s="197"/>
      <c r="K534" s="197"/>
      <c r="L534" s="202"/>
      <c r="M534" s="203"/>
      <c r="N534" s="204"/>
      <c r="O534" s="204"/>
      <c r="P534" s="204"/>
      <c r="Q534" s="204"/>
      <c r="R534" s="204"/>
      <c r="S534" s="204"/>
      <c r="T534" s="205"/>
      <c r="AT534" s="206" t="s">
        <v>132</v>
      </c>
      <c r="AU534" s="206" t="s">
        <v>83</v>
      </c>
      <c r="AV534" s="12" t="s">
        <v>85</v>
      </c>
      <c r="AW534" s="12" t="s">
        <v>31</v>
      </c>
      <c r="AX534" s="12" t="s">
        <v>75</v>
      </c>
      <c r="AY534" s="206" t="s">
        <v>123</v>
      </c>
    </row>
    <row r="535" spans="1:65" s="13" customFormat="1" ht="11.25">
      <c r="B535" s="207"/>
      <c r="C535" s="208"/>
      <c r="D535" s="191" t="s">
        <v>132</v>
      </c>
      <c r="E535" s="209" t="s">
        <v>1</v>
      </c>
      <c r="F535" s="210" t="s">
        <v>134</v>
      </c>
      <c r="G535" s="208"/>
      <c r="H535" s="211">
        <v>33723</v>
      </c>
      <c r="I535" s="212"/>
      <c r="J535" s="208"/>
      <c r="K535" s="208"/>
      <c r="L535" s="213"/>
      <c r="M535" s="214"/>
      <c r="N535" s="215"/>
      <c r="O535" s="215"/>
      <c r="P535" s="215"/>
      <c r="Q535" s="215"/>
      <c r="R535" s="215"/>
      <c r="S535" s="215"/>
      <c r="T535" s="216"/>
      <c r="AT535" s="217" t="s">
        <v>132</v>
      </c>
      <c r="AU535" s="217" t="s">
        <v>83</v>
      </c>
      <c r="AV535" s="13" t="s">
        <v>135</v>
      </c>
      <c r="AW535" s="13" t="s">
        <v>31</v>
      </c>
      <c r="AX535" s="13" t="s">
        <v>83</v>
      </c>
      <c r="AY535" s="217" t="s">
        <v>123</v>
      </c>
    </row>
    <row r="536" spans="1:65" s="2" customFormat="1" ht="24">
      <c r="A536" s="33"/>
      <c r="B536" s="34"/>
      <c r="C536" s="228" t="s">
        <v>487</v>
      </c>
      <c r="D536" s="228" t="s">
        <v>449</v>
      </c>
      <c r="E536" s="229" t="s">
        <v>488</v>
      </c>
      <c r="F536" s="230" t="s">
        <v>489</v>
      </c>
      <c r="G536" s="231" t="s">
        <v>435</v>
      </c>
      <c r="H536" s="232">
        <v>1764</v>
      </c>
      <c r="I536" s="233"/>
      <c r="J536" s="234">
        <f>ROUND(I536*H536,2)</f>
        <v>0</v>
      </c>
      <c r="K536" s="230" t="s">
        <v>128</v>
      </c>
      <c r="L536" s="38"/>
      <c r="M536" s="235" t="s">
        <v>1</v>
      </c>
      <c r="N536" s="236" t="s">
        <v>40</v>
      </c>
      <c r="O536" s="70"/>
      <c r="P536" s="187">
        <f>O536*H536</f>
        <v>0</v>
      </c>
      <c r="Q536" s="187">
        <v>0</v>
      </c>
      <c r="R536" s="187">
        <f>Q536*H536</f>
        <v>0</v>
      </c>
      <c r="S536" s="187">
        <v>0</v>
      </c>
      <c r="T536" s="188">
        <f>S536*H536</f>
        <v>0</v>
      </c>
      <c r="U536" s="33"/>
      <c r="V536" s="33"/>
      <c r="W536" s="33"/>
      <c r="X536" s="33"/>
      <c r="Y536" s="33"/>
      <c r="Z536" s="33"/>
      <c r="AA536" s="33"/>
      <c r="AB536" s="33"/>
      <c r="AC536" s="33"/>
      <c r="AD536" s="33"/>
      <c r="AE536" s="33"/>
      <c r="AR536" s="189" t="s">
        <v>135</v>
      </c>
      <c r="AT536" s="189" t="s">
        <v>449</v>
      </c>
      <c r="AU536" s="189" t="s">
        <v>83</v>
      </c>
      <c r="AY536" s="16" t="s">
        <v>123</v>
      </c>
      <c r="BE536" s="190">
        <f>IF(N536="základní",J536,0)</f>
        <v>0</v>
      </c>
      <c r="BF536" s="190">
        <f>IF(N536="snížená",J536,0)</f>
        <v>0</v>
      </c>
      <c r="BG536" s="190">
        <f>IF(N536="zákl. přenesená",J536,0)</f>
        <v>0</v>
      </c>
      <c r="BH536" s="190">
        <f>IF(N536="sníž. přenesená",J536,0)</f>
        <v>0</v>
      </c>
      <c r="BI536" s="190">
        <f>IF(N536="nulová",J536,0)</f>
        <v>0</v>
      </c>
      <c r="BJ536" s="16" t="s">
        <v>83</v>
      </c>
      <c r="BK536" s="190">
        <f>ROUND(I536*H536,2)</f>
        <v>0</v>
      </c>
      <c r="BL536" s="16" t="s">
        <v>135</v>
      </c>
      <c r="BM536" s="189" t="s">
        <v>490</v>
      </c>
    </row>
    <row r="537" spans="1:65" s="2" customFormat="1" ht="48.75">
      <c r="A537" s="33"/>
      <c r="B537" s="34"/>
      <c r="C537" s="35"/>
      <c r="D537" s="191" t="s">
        <v>131</v>
      </c>
      <c r="E537" s="35"/>
      <c r="F537" s="192" t="s">
        <v>491</v>
      </c>
      <c r="G537" s="35"/>
      <c r="H537" s="35"/>
      <c r="I537" s="193"/>
      <c r="J537" s="35"/>
      <c r="K537" s="35"/>
      <c r="L537" s="38"/>
      <c r="M537" s="194"/>
      <c r="N537" s="195"/>
      <c r="O537" s="70"/>
      <c r="P537" s="70"/>
      <c r="Q537" s="70"/>
      <c r="R537" s="70"/>
      <c r="S537" s="70"/>
      <c r="T537" s="71"/>
      <c r="U537" s="33"/>
      <c r="V537" s="33"/>
      <c r="W537" s="33"/>
      <c r="X537" s="33"/>
      <c r="Y537" s="33"/>
      <c r="Z537" s="33"/>
      <c r="AA537" s="33"/>
      <c r="AB537" s="33"/>
      <c r="AC537" s="33"/>
      <c r="AD537" s="33"/>
      <c r="AE537" s="33"/>
      <c r="AT537" s="16" t="s">
        <v>131</v>
      </c>
      <c r="AU537" s="16" t="s">
        <v>83</v>
      </c>
    </row>
    <row r="538" spans="1:65" s="14" customFormat="1" ht="11.25">
      <c r="B538" s="218"/>
      <c r="C538" s="219"/>
      <c r="D538" s="191" t="s">
        <v>132</v>
      </c>
      <c r="E538" s="220" t="s">
        <v>1</v>
      </c>
      <c r="F538" s="221" t="s">
        <v>468</v>
      </c>
      <c r="G538" s="219"/>
      <c r="H538" s="220" t="s">
        <v>1</v>
      </c>
      <c r="I538" s="222"/>
      <c r="J538" s="219"/>
      <c r="K538" s="219"/>
      <c r="L538" s="223"/>
      <c r="M538" s="224"/>
      <c r="N538" s="225"/>
      <c r="O538" s="225"/>
      <c r="P538" s="225"/>
      <c r="Q538" s="225"/>
      <c r="R538" s="225"/>
      <c r="S538" s="225"/>
      <c r="T538" s="226"/>
      <c r="AT538" s="227" t="s">
        <v>132</v>
      </c>
      <c r="AU538" s="227" t="s">
        <v>83</v>
      </c>
      <c r="AV538" s="14" t="s">
        <v>83</v>
      </c>
      <c r="AW538" s="14" t="s">
        <v>31</v>
      </c>
      <c r="AX538" s="14" t="s">
        <v>75</v>
      </c>
      <c r="AY538" s="227" t="s">
        <v>123</v>
      </c>
    </row>
    <row r="539" spans="1:65" s="12" customFormat="1" ht="11.25">
      <c r="B539" s="196"/>
      <c r="C539" s="197"/>
      <c r="D539" s="191" t="s">
        <v>132</v>
      </c>
      <c r="E539" s="198" t="s">
        <v>1</v>
      </c>
      <c r="F539" s="199" t="s">
        <v>492</v>
      </c>
      <c r="G539" s="197"/>
      <c r="H539" s="200">
        <v>120</v>
      </c>
      <c r="I539" s="201"/>
      <c r="J539" s="197"/>
      <c r="K539" s="197"/>
      <c r="L539" s="202"/>
      <c r="M539" s="203"/>
      <c r="N539" s="204"/>
      <c r="O539" s="204"/>
      <c r="P539" s="204"/>
      <c r="Q539" s="204"/>
      <c r="R539" s="204"/>
      <c r="S539" s="204"/>
      <c r="T539" s="205"/>
      <c r="AT539" s="206" t="s">
        <v>132</v>
      </c>
      <c r="AU539" s="206" t="s">
        <v>83</v>
      </c>
      <c r="AV539" s="12" t="s">
        <v>85</v>
      </c>
      <c r="AW539" s="12" t="s">
        <v>31</v>
      </c>
      <c r="AX539" s="12" t="s">
        <v>75</v>
      </c>
      <c r="AY539" s="206" t="s">
        <v>123</v>
      </c>
    </row>
    <row r="540" spans="1:65" s="12" customFormat="1" ht="11.25">
      <c r="B540" s="196"/>
      <c r="C540" s="197"/>
      <c r="D540" s="191" t="s">
        <v>132</v>
      </c>
      <c r="E540" s="198" t="s">
        <v>1</v>
      </c>
      <c r="F540" s="199" t="s">
        <v>493</v>
      </c>
      <c r="G540" s="197"/>
      <c r="H540" s="200">
        <v>63</v>
      </c>
      <c r="I540" s="201"/>
      <c r="J540" s="197"/>
      <c r="K540" s="197"/>
      <c r="L540" s="202"/>
      <c r="M540" s="203"/>
      <c r="N540" s="204"/>
      <c r="O540" s="204"/>
      <c r="P540" s="204"/>
      <c r="Q540" s="204"/>
      <c r="R540" s="204"/>
      <c r="S540" s="204"/>
      <c r="T540" s="205"/>
      <c r="AT540" s="206" t="s">
        <v>132</v>
      </c>
      <c r="AU540" s="206" t="s">
        <v>83</v>
      </c>
      <c r="AV540" s="12" t="s">
        <v>85</v>
      </c>
      <c r="AW540" s="12" t="s">
        <v>31</v>
      </c>
      <c r="AX540" s="12" t="s">
        <v>75</v>
      </c>
      <c r="AY540" s="206" t="s">
        <v>123</v>
      </c>
    </row>
    <row r="541" spans="1:65" s="12" customFormat="1" ht="11.25">
      <c r="B541" s="196"/>
      <c r="C541" s="197"/>
      <c r="D541" s="191" t="s">
        <v>132</v>
      </c>
      <c r="E541" s="198" t="s">
        <v>1</v>
      </c>
      <c r="F541" s="199" t="s">
        <v>494</v>
      </c>
      <c r="G541" s="197"/>
      <c r="H541" s="200">
        <v>90</v>
      </c>
      <c r="I541" s="201"/>
      <c r="J541" s="197"/>
      <c r="K541" s="197"/>
      <c r="L541" s="202"/>
      <c r="M541" s="203"/>
      <c r="N541" s="204"/>
      <c r="O541" s="204"/>
      <c r="P541" s="204"/>
      <c r="Q541" s="204"/>
      <c r="R541" s="204"/>
      <c r="S541" s="204"/>
      <c r="T541" s="205"/>
      <c r="AT541" s="206" t="s">
        <v>132</v>
      </c>
      <c r="AU541" s="206" t="s">
        <v>83</v>
      </c>
      <c r="AV541" s="12" t="s">
        <v>85</v>
      </c>
      <c r="AW541" s="12" t="s">
        <v>31</v>
      </c>
      <c r="AX541" s="12" t="s">
        <v>75</v>
      </c>
      <c r="AY541" s="206" t="s">
        <v>123</v>
      </c>
    </row>
    <row r="542" spans="1:65" s="12" customFormat="1" ht="11.25">
      <c r="B542" s="196"/>
      <c r="C542" s="197"/>
      <c r="D542" s="191" t="s">
        <v>132</v>
      </c>
      <c r="E542" s="198" t="s">
        <v>1</v>
      </c>
      <c r="F542" s="199" t="s">
        <v>495</v>
      </c>
      <c r="G542" s="197"/>
      <c r="H542" s="200">
        <v>165</v>
      </c>
      <c r="I542" s="201"/>
      <c r="J542" s="197"/>
      <c r="K542" s="197"/>
      <c r="L542" s="202"/>
      <c r="M542" s="203"/>
      <c r="N542" s="204"/>
      <c r="O542" s="204"/>
      <c r="P542" s="204"/>
      <c r="Q542" s="204"/>
      <c r="R542" s="204"/>
      <c r="S542" s="204"/>
      <c r="T542" s="205"/>
      <c r="AT542" s="206" t="s">
        <v>132</v>
      </c>
      <c r="AU542" s="206" t="s">
        <v>83</v>
      </c>
      <c r="AV542" s="12" t="s">
        <v>85</v>
      </c>
      <c r="AW542" s="12" t="s">
        <v>31</v>
      </c>
      <c r="AX542" s="12" t="s">
        <v>75</v>
      </c>
      <c r="AY542" s="206" t="s">
        <v>123</v>
      </c>
    </row>
    <row r="543" spans="1:65" s="12" customFormat="1" ht="11.25">
      <c r="B543" s="196"/>
      <c r="C543" s="197"/>
      <c r="D543" s="191" t="s">
        <v>132</v>
      </c>
      <c r="E543" s="198" t="s">
        <v>1</v>
      </c>
      <c r="F543" s="199" t="s">
        <v>496</v>
      </c>
      <c r="G543" s="197"/>
      <c r="H543" s="200">
        <v>105</v>
      </c>
      <c r="I543" s="201"/>
      <c r="J543" s="197"/>
      <c r="K543" s="197"/>
      <c r="L543" s="202"/>
      <c r="M543" s="203"/>
      <c r="N543" s="204"/>
      <c r="O543" s="204"/>
      <c r="P543" s="204"/>
      <c r="Q543" s="204"/>
      <c r="R543" s="204"/>
      <c r="S543" s="204"/>
      <c r="T543" s="205"/>
      <c r="AT543" s="206" t="s">
        <v>132</v>
      </c>
      <c r="AU543" s="206" t="s">
        <v>83</v>
      </c>
      <c r="AV543" s="12" t="s">
        <v>85</v>
      </c>
      <c r="AW543" s="12" t="s">
        <v>31</v>
      </c>
      <c r="AX543" s="12" t="s">
        <v>75</v>
      </c>
      <c r="AY543" s="206" t="s">
        <v>123</v>
      </c>
    </row>
    <row r="544" spans="1:65" s="12" customFormat="1" ht="11.25">
      <c r="B544" s="196"/>
      <c r="C544" s="197"/>
      <c r="D544" s="191" t="s">
        <v>132</v>
      </c>
      <c r="E544" s="198" t="s">
        <v>1</v>
      </c>
      <c r="F544" s="199" t="s">
        <v>497</v>
      </c>
      <c r="G544" s="197"/>
      <c r="H544" s="200">
        <v>132</v>
      </c>
      <c r="I544" s="201"/>
      <c r="J544" s="197"/>
      <c r="K544" s="197"/>
      <c r="L544" s="202"/>
      <c r="M544" s="203"/>
      <c r="N544" s="204"/>
      <c r="O544" s="204"/>
      <c r="P544" s="204"/>
      <c r="Q544" s="204"/>
      <c r="R544" s="204"/>
      <c r="S544" s="204"/>
      <c r="T544" s="205"/>
      <c r="AT544" s="206" t="s">
        <v>132</v>
      </c>
      <c r="AU544" s="206" t="s">
        <v>83</v>
      </c>
      <c r="AV544" s="12" t="s">
        <v>85</v>
      </c>
      <c r="AW544" s="12" t="s">
        <v>31</v>
      </c>
      <c r="AX544" s="12" t="s">
        <v>75</v>
      </c>
      <c r="AY544" s="206" t="s">
        <v>123</v>
      </c>
    </row>
    <row r="545" spans="1:65" s="12" customFormat="1" ht="11.25">
      <c r="B545" s="196"/>
      <c r="C545" s="197"/>
      <c r="D545" s="191" t="s">
        <v>132</v>
      </c>
      <c r="E545" s="198" t="s">
        <v>1</v>
      </c>
      <c r="F545" s="199" t="s">
        <v>498</v>
      </c>
      <c r="G545" s="197"/>
      <c r="H545" s="200">
        <v>105</v>
      </c>
      <c r="I545" s="201"/>
      <c r="J545" s="197"/>
      <c r="K545" s="197"/>
      <c r="L545" s="202"/>
      <c r="M545" s="203"/>
      <c r="N545" s="204"/>
      <c r="O545" s="204"/>
      <c r="P545" s="204"/>
      <c r="Q545" s="204"/>
      <c r="R545" s="204"/>
      <c r="S545" s="204"/>
      <c r="T545" s="205"/>
      <c r="AT545" s="206" t="s">
        <v>132</v>
      </c>
      <c r="AU545" s="206" t="s">
        <v>83</v>
      </c>
      <c r="AV545" s="12" t="s">
        <v>85</v>
      </c>
      <c r="AW545" s="12" t="s">
        <v>31</v>
      </c>
      <c r="AX545" s="12" t="s">
        <v>75</v>
      </c>
      <c r="AY545" s="206" t="s">
        <v>123</v>
      </c>
    </row>
    <row r="546" spans="1:65" s="14" customFormat="1" ht="11.25">
      <c r="B546" s="218"/>
      <c r="C546" s="219"/>
      <c r="D546" s="191" t="s">
        <v>132</v>
      </c>
      <c r="E546" s="220" t="s">
        <v>1</v>
      </c>
      <c r="F546" s="221" t="s">
        <v>481</v>
      </c>
      <c r="G546" s="219"/>
      <c r="H546" s="220" t="s">
        <v>1</v>
      </c>
      <c r="I546" s="222"/>
      <c r="J546" s="219"/>
      <c r="K546" s="219"/>
      <c r="L546" s="223"/>
      <c r="M546" s="224"/>
      <c r="N546" s="225"/>
      <c r="O546" s="225"/>
      <c r="P546" s="225"/>
      <c r="Q546" s="225"/>
      <c r="R546" s="225"/>
      <c r="S546" s="225"/>
      <c r="T546" s="226"/>
      <c r="AT546" s="227" t="s">
        <v>132</v>
      </c>
      <c r="AU546" s="227" t="s">
        <v>83</v>
      </c>
      <c r="AV546" s="14" t="s">
        <v>83</v>
      </c>
      <c r="AW546" s="14" t="s">
        <v>31</v>
      </c>
      <c r="AX546" s="14" t="s">
        <v>75</v>
      </c>
      <c r="AY546" s="227" t="s">
        <v>123</v>
      </c>
    </row>
    <row r="547" spans="1:65" s="12" customFormat="1" ht="11.25">
      <c r="B547" s="196"/>
      <c r="C547" s="197"/>
      <c r="D547" s="191" t="s">
        <v>132</v>
      </c>
      <c r="E547" s="198" t="s">
        <v>1</v>
      </c>
      <c r="F547" s="199" t="s">
        <v>499</v>
      </c>
      <c r="G547" s="197"/>
      <c r="H547" s="200">
        <v>99</v>
      </c>
      <c r="I547" s="201"/>
      <c r="J547" s="197"/>
      <c r="K547" s="197"/>
      <c r="L547" s="202"/>
      <c r="M547" s="203"/>
      <c r="N547" s="204"/>
      <c r="O547" s="204"/>
      <c r="P547" s="204"/>
      <c r="Q547" s="204"/>
      <c r="R547" s="204"/>
      <c r="S547" s="204"/>
      <c r="T547" s="205"/>
      <c r="AT547" s="206" t="s">
        <v>132</v>
      </c>
      <c r="AU547" s="206" t="s">
        <v>83</v>
      </c>
      <c r="AV547" s="12" t="s">
        <v>85</v>
      </c>
      <c r="AW547" s="12" t="s">
        <v>31</v>
      </c>
      <c r="AX547" s="12" t="s">
        <v>75</v>
      </c>
      <c r="AY547" s="206" t="s">
        <v>123</v>
      </c>
    </row>
    <row r="548" spans="1:65" s="12" customFormat="1" ht="11.25">
      <c r="B548" s="196"/>
      <c r="C548" s="197"/>
      <c r="D548" s="191" t="s">
        <v>132</v>
      </c>
      <c r="E548" s="198" t="s">
        <v>1</v>
      </c>
      <c r="F548" s="199" t="s">
        <v>494</v>
      </c>
      <c r="G548" s="197"/>
      <c r="H548" s="200">
        <v>90</v>
      </c>
      <c r="I548" s="201"/>
      <c r="J548" s="197"/>
      <c r="K548" s="197"/>
      <c r="L548" s="202"/>
      <c r="M548" s="203"/>
      <c r="N548" s="204"/>
      <c r="O548" s="204"/>
      <c r="P548" s="204"/>
      <c r="Q548" s="204"/>
      <c r="R548" s="204"/>
      <c r="S548" s="204"/>
      <c r="T548" s="205"/>
      <c r="AT548" s="206" t="s">
        <v>132</v>
      </c>
      <c r="AU548" s="206" t="s">
        <v>83</v>
      </c>
      <c r="AV548" s="12" t="s">
        <v>85</v>
      </c>
      <c r="AW548" s="12" t="s">
        <v>31</v>
      </c>
      <c r="AX548" s="12" t="s">
        <v>75</v>
      </c>
      <c r="AY548" s="206" t="s">
        <v>123</v>
      </c>
    </row>
    <row r="549" spans="1:65" s="12" customFormat="1" ht="11.25">
      <c r="B549" s="196"/>
      <c r="C549" s="197"/>
      <c r="D549" s="191" t="s">
        <v>132</v>
      </c>
      <c r="E549" s="198" t="s">
        <v>1</v>
      </c>
      <c r="F549" s="199" t="s">
        <v>500</v>
      </c>
      <c r="G549" s="197"/>
      <c r="H549" s="200">
        <v>60</v>
      </c>
      <c r="I549" s="201"/>
      <c r="J549" s="197"/>
      <c r="K549" s="197"/>
      <c r="L549" s="202"/>
      <c r="M549" s="203"/>
      <c r="N549" s="204"/>
      <c r="O549" s="204"/>
      <c r="P549" s="204"/>
      <c r="Q549" s="204"/>
      <c r="R549" s="204"/>
      <c r="S549" s="204"/>
      <c r="T549" s="205"/>
      <c r="AT549" s="206" t="s">
        <v>132</v>
      </c>
      <c r="AU549" s="206" t="s">
        <v>83</v>
      </c>
      <c r="AV549" s="12" t="s">
        <v>85</v>
      </c>
      <c r="AW549" s="12" t="s">
        <v>31</v>
      </c>
      <c r="AX549" s="12" t="s">
        <v>75</v>
      </c>
      <c r="AY549" s="206" t="s">
        <v>123</v>
      </c>
    </row>
    <row r="550" spans="1:65" s="12" customFormat="1" ht="11.25">
      <c r="B550" s="196"/>
      <c r="C550" s="197"/>
      <c r="D550" s="191" t="s">
        <v>132</v>
      </c>
      <c r="E550" s="198" t="s">
        <v>1</v>
      </c>
      <c r="F550" s="199" t="s">
        <v>495</v>
      </c>
      <c r="G550" s="197"/>
      <c r="H550" s="200">
        <v>165</v>
      </c>
      <c r="I550" s="201"/>
      <c r="J550" s="197"/>
      <c r="K550" s="197"/>
      <c r="L550" s="202"/>
      <c r="M550" s="203"/>
      <c r="N550" s="204"/>
      <c r="O550" s="204"/>
      <c r="P550" s="204"/>
      <c r="Q550" s="204"/>
      <c r="R550" s="204"/>
      <c r="S550" s="204"/>
      <c r="T550" s="205"/>
      <c r="AT550" s="206" t="s">
        <v>132</v>
      </c>
      <c r="AU550" s="206" t="s">
        <v>83</v>
      </c>
      <c r="AV550" s="12" t="s">
        <v>85</v>
      </c>
      <c r="AW550" s="12" t="s">
        <v>31</v>
      </c>
      <c r="AX550" s="12" t="s">
        <v>75</v>
      </c>
      <c r="AY550" s="206" t="s">
        <v>123</v>
      </c>
    </row>
    <row r="551" spans="1:65" s="12" customFormat="1" ht="11.25">
      <c r="B551" s="196"/>
      <c r="C551" s="197"/>
      <c r="D551" s="191" t="s">
        <v>132</v>
      </c>
      <c r="E551" s="198" t="s">
        <v>1</v>
      </c>
      <c r="F551" s="199" t="s">
        <v>496</v>
      </c>
      <c r="G551" s="197"/>
      <c r="H551" s="200">
        <v>105</v>
      </c>
      <c r="I551" s="201"/>
      <c r="J551" s="197"/>
      <c r="K551" s="197"/>
      <c r="L551" s="202"/>
      <c r="M551" s="203"/>
      <c r="N551" s="204"/>
      <c r="O551" s="204"/>
      <c r="P551" s="204"/>
      <c r="Q551" s="204"/>
      <c r="R551" s="204"/>
      <c r="S551" s="204"/>
      <c r="T551" s="205"/>
      <c r="AT551" s="206" t="s">
        <v>132</v>
      </c>
      <c r="AU551" s="206" t="s">
        <v>83</v>
      </c>
      <c r="AV551" s="12" t="s">
        <v>85</v>
      </c>
      <c r="AW551" s="12" t="s">
        <v>31</v>
      </c>
      <c r="AX551" s="12" t="s">
        <v>75</v>
      </c>
      <c r="AY551" s="206" t="s">
        <v>123</v>
      </c>
    </row>
    <row r="552" spans="1:65" s="12" customFormat="1" ht="11.25">
      <c r="B552" s="196"/>
      <c r="C552" s="197"/>
      <c r="D552" s="191" t="s">
        <v>132</v>
      </c>
      <c r="E552" s="198" t="s">
        <v>1</v>
      </c>
      <c r="F552" s="199" t="s">
        <v>501</v>
      </c>
      <c r="G552" s="197"/>
      <c r="H552" s="200">
        <v>465</v>
      </c>
      <c r="I552" s="201"/>
      <c r="J552" s="197"/>
      <c r="K552" s="197"/>
      <c r="L552" s="202"/>
      <c r="M552" s="203"/>
      <c r="N552" s="204"/>
      <c r="O552" s="204"/>
      <c r="P552" s="204"/>
      <c r="Q552" s="204"/>
      <c r="R552" s="204"/>
      <c r="S552" s="204"/>
      <c r="T552" s="205"/>
      <c r="AT552" s="206" t="s">
        <v>132</v>
      </c>
      <c r="AU552" s="206" t="s">
        <v>83</v>
      </c>
      <c r="AV552" s="12" t="s">
        <v>85</v>
      </c>
      <c r="AW552" s="12" t="s">
        <v>31</v>
      </c>
      <c r="AX552" s="12" t="s">
        <v>75</v>
      </c>
      <c r="AY552" s="206" t="s">
        <v>123</v>
      </c>
    </row>
    <row r="553" spans="1:65" s="13" customFormat="1" ht="11.25">
      <c r="B553" s="207"/>
      <c r="C553" s="208"/>
      <c r="D553" s="191" t="s">
        <v>132</v>
      </c>
      <c r="E553" s="209" t="s">
        <v>1</v>
      </c>
      <c r="F553" s="210" t="s">
        <v>134</v>
      </c>
      <c r="G553" s="208"/>
      <c r="H553" s="211">
        <v>1764</v>
      </c>
      <c r="I553" s="212"/>
      <c r="J553" s="208"/>
      <c r="K553" s="208"/>
      <c r="L553" s="213"/>
      <c r="M553" s="214"/>
      <c r="N553" s="215"/>
      <c r="O553" s="215"/>
      <c r="P553" s="215"/>
      <c r="Q553" s="215"/>
      <c r="R553" s="215"/>
      <c r="S553" s="215"/>
      <c r="T553" s="216"/>
      <c r="AT553" s="217" t="s">
        <v>132</v>
      </c>
      <c r="AU553" s="217" t="s">
        <v>83</v>
      </c>
      <c r="AV553" s="13" t="s">
        <v>135</v>
      </c>
      <c r="AW553" s="13" t="s">
        <v>31</v>
      </c>
      <c r="AX553" s="13" t="s">
        <v>83</v>
      </c>
      <c r="AY553" s="217" t="s">
        <v>123</v>
      </c>
    </row>
    <row r="554" spans="1:65" s="2" customFormat="1" ht="16.5" customHeight="1">
      <c r="A554" s="33"/>
      <c r="B554" s="34"/>
      <c r="C554" s="228" t="s">
        <v>502</v>
      </c>
      <c r="D554" s="228" t="s">
        <v>449</v>
      </c>
      <c r="E554" s="229" t="s">
        <v>503</v>
      </c>
      <c r="F554" s="230" t="s">
        <v>504</v>
      </c>
      <c r="G554" s="231" t="s">
        <v>435</v>
      </c>
      <c r="H554" s="232">
        <v>60.534999999999997</v>
      </c>
      <c r="I554" s="233"/>
      <c r="J554" s="234">
        <f>ROUND(I554*H554,2)</f>
        <v>0</v>
      </c>
      <c r="K554" s="230" t="s">
        <v>128</v>
      </c>
      <c r="L554" s="38"/>
      <c r="M554" s="235" t="s">
        <v>1</v>
      </c>
      <c r="N554" s="236" t="s">
        <v>40</v>
      </c>
      <c r="O554" s="70"/>
      <c r="P554" s="187">
        <f>O554*H554</f>
        <v>0</v>
      </c>
      <c r="Q554" s="187">
        <v>0</v>
      </c>
      <c r="R554" s="187">
        <f>Q554*H554</f>
        <v>0</v>
      </c>
      <c r="S554" s="187">
        <v>0</v>
      </c>
      <c r="T554" s="188">
        <f>S554*H554</f>
        <v>0</v>
      </c>
      <c r="U554" s="33"/>
      <c r="V554" s="33"/>
      <c r="W554" s="33"/>
      <c r="X554" s="33"/>
      <c r="Y554" s="33"/>
      <c r="Z554" s="33"/>
      <c r="AA554" s="33"/>
      <c r="AB554" s="33"/>
      <c r="AC554" s="33"/>
      <c r="AD554" s="33"/>
      <c r="AE554" s="33"/>
      <c r="AR554" s="189" t="s">
        <v>135</v>
      </c>
      <c r="AT554" s="189" t="s">
        <v>449</v>
      </c>
      <c r="AU554" s="189" t="s">
        <v>83</v>
      </c>
      <c r="AY554" s="16" t="s">
        <v>123</v>
      </c>
      <c r="BE554" s="190">
        <f>IF(N554="základní",J554,0)</f>
        <v>0</v>
      </c>
      <c r="BF554" s="190">
        <f>IF(N554="snížená",J554,0)</f>
        <v>0</v>
      </c>
      <c r="BG554" s="190">
        <f>IF(N554="zákl. přenesená",J554,0)</f>
        <v>0</v>
      </c>
      <c r="BH554" s="190">
        <f>IF(N554="sníž. přenesená",J554,0)</f>
        <v>0</v>
      </c>
      <c r="BI554" s="190">
        <f>IF(N554="nulová",J554,0)</f>
        <v>0</v>
      </c>
      <c r="BJ554" s="16" t="s">
        <v>83</v>
      </c>
      <c r="BK554" s="190">
        <f>ROUND(I554*H554,2)</f>
        <v>0</v>
      </c>
      <c r="BL554" s="16" t="s">
        <v>135</v>
      </c>
      <c r="BM554" s="189" t="s">
        <v>505</v>
      </c>
    </row>
    <row r="555" spans="1:65" s="2" customFormat="1" ht="48.75">
      <c r="A555" s="33"/>
      <c r="B555" s="34"/>
      <c r="C555" s="35"/>
      <c r="D555" s="191" t="s">
        <v>131</v>
      </c>
      <c r="E555" s="35"/>
      <c r="F555" s="192" t="s">
        <v>506</v>
      </c>
      <c r="G555" s="35"/>
      <c r="H555" s="35"/>
      <c r="I555" s="193"/>
      <c r="J555" s="35"/>
      <c r="K555" s="35"/>
      <c r="L555" s="38"/>
      <c r="M555" s="194"/>
      <c r="N555" s="195"/>
      <c r="O555" s="70"/>
      <c r="P555" s="70"/>
      <c r="Q555" s="70"/>
      <c r="R555" s="70"/>
      <c r="S555" s="70"/>
      <c r="T555" s="71"/>
      <c r="U555" s="33"/>
      <c r="V555" s="33"/>
      <c r="W555" s="33"/>
      <c r="X555" s="33"/>
      <c r="Y555" s="33"/>
      <c r="Z555" s="33"/>
      <c r="AA555" s="33"/>
      <c r="AB555" s="33"/>
      <c r="AC555" s="33"/>
      <c r="AD555" s="33"/>
      <c r="AE555" s="33"/>
      <c r="AT555" s="16" t="s">
        <v>131</v>
      </c>
      <c r="AU555" s="16" t="s">
        <v>83</v>
      </c>
    </row>
    <row r="556" spans="1:65" s="14" customFormat="1" ht="11.25">
      <c r="B556" s="218"/>
      <c r="C556" s="219"/>
      <c r="D556" s="191" t="s">
        <v>132</v>
      </c>
      <c r="E556" s="220" t="s">
        <v>1</v>
      </c>
      <c r="F556" s="221" t="s">
        <v>363</v>
      </c>
      <c r="G556" s="219"/>
      <c r="H556" s="220" t="s">
        <v>1</v>
      </c>
      <c r="I556" s="222"/>
      <c r="J556" s="219"/>
      <c r="K556" s="219"/>
      <c r="L556" s="223"/>
      <c r="M556" s="224"/>
      <c r="N556" s="225"/>
      <c r="O556" s="225"/>
      <c r="P556" s="225"/>
      <c r="Q556" s="225"/>
      <c r="R556" s="225"/>
      <c r="S556" s="225"/>
      <c r="T556" s="226"/>
      <c r="AT556" s="227" t="s">
        <v>132</v>
      </c>
      <c r="AU556" s="227" t="s">
        <v>83</v>
      </c>
      <c r="AV556" s="14" t="s">
        <v>83</v>
      </c>
      <c r="AW556" s="14" t="s">
        <v>31</v>
      </c>
      <c r="AX556" s="14" t="s">
        <v>75</v>
      </c>
      <c r="AY556" s="227" t="s">
        <v>123</v>
      </c>
    </row>
    <row r="557" spans="1:65" s="12" customFormat="1" ht="11.25">
      <c r="B557" s="196"/>
      <c r="C557" s="197"/>
      <c r="D557" s="191" t="s">
        <v>132</v>
      </c>
      <c r="E557" s="198" t="s">
        <v>1</v>
      </c>
      <c r="F557" s="199" t="s">
        <v>135</v>
      </c>
      <c r="G557" s="197"/>
      <c r="H557" s="200">
        <v>4</v>
      </c>
      <c r="I557" s="201"/>
      <c r="J557" s="197"/>
      <c r="K557" s="197"/>
      <c r="L557" s="202"/>
      <c r="M557" s="203"/>
      <c r="N557" s="204"/>
      <c r="O557" s="204"/>
      <c r="P557" s="204"/>
      <c r="Q557" s="204"/>
      <c r="R557" s="204"/>
      <c r="S557" s="204"/>
      <c r="T557" s="205"/>
      <c r="AT557" s="206" t="s">
        <v>132</v>
      </c>
      <c r="AU557" s="206" t="s">
        <v>83</v>
      </c>
      <c r="AV557" s="12" t="s">
        <v>85</v>
      </c>
      <c r="AW557" s="12" t="s">
        <v>31</v>
      </c>
      <c r="AX557" s="12" t="s">
        <v>75</v>
      </c>
      <c r="AY557" s="206" t="s">
        <v>123</v>
      </c>
    </row>
    <row r="558" spans="1:65" s="14" customFormat="1" ht="11.25">
      <c r="B558" s="218"/>
      <c r="C558" s="219"/>
      <c r="D558" s="191" t="s">
        <v>132</v>
      </c>
      <c r="E558" s="220" t="s">
        <v>1</v>
      </c>
      <c r="F558" s="221" t="s">
        <v>365</v>
      </c>
      <c r="G558" s="219"/>
      <c r="H558" s="220" t="s">
        <v>1</v>
      </c>
      <c r="I558" s="222"/>
      <c r="J558" s="219"/>
      <c r="K558" s="219"/>
      <c r="L558" s="223"/>
      <c r="M558" s="224"/>
      <c r="N558" s="225"/>
      <c r="O558" s="225"/>
      <c r="P558" s="225"/>
      <c r="Q558" s="225"/>
      <c r="R558" s="225"/>
      <c r="S558" s="225"/>
      <c r="T558" s="226"/>
      <c r="AT558" s="227" t="s">
        <v>132</v>
      </c>
      <c r="AU558" s="227" t="s">
        <v>83</v>
      </c>
      <c r="AV558" s="14" t="s">
        <v>83</v>
      </c>
      <c r="AW558" s="14" t="s">
        <v>31</v>
      </c>
      <c r="AX558" s="14" t="s">
        <v>75</v>
      </c>
      <c r="AY558" s="227" t="s">
        <v>123</v>
      </c>
    </row>
    <row r="559" spans="1:65" s="12" customFormat="1" ht="11.25">
      <c r="B559" s="196"/>
      <c r="C559" s="197"/>
      <c r="D559" s="191" t="s">
        <v>132</v>
      </c>
      <c r="E559" s="198" t="s">
        <v>1</v>
      </c>
      <c r="F559" s="199" t="s">
        <v>507</v>
      </c>
      <c r="G559" s="197"/>
      <c r="H559" s="200">
        <v>2.0099999999999998</v>
      </c>
      <c r="I559" s="201"/>
      <c r="J559" s="197"/>
      <c r="K559" s="197"/>
      <c r="L559" s="202"/>
      <c r="M559" s="203"/>
      <c r="N559" s="204"/>
      <c r="O559" s="204"/>
      <c r="P559" s="204"/>
      <c r="Q559" s="204"/>
      <c r="R559" s="204"/>
      <c r="S559" s="204"/>
      <c r="T559" s="205"/>
      <c r="AT559" s="206" t="s">
        <v>132</v>
      </c>
      <c r="AU559" s="206" t="s">
        <v>83</v>
      </c>
      <c r="AV559" s="12" t="s">
        <v>85</v>
      </c>
      <c r="AW559" s="12" t="s">
        <v>31</v>
      </c>
      <c r="AX559" s="12" t="s">
        <v>75</v>
      </c>
      <c r="AY559" s="206" t="s">
        <v>123</v>
      </c>
    </row>
    <row r="560" spans="1:65" s="14" customFormat="1" ht="11.25">
      <c r="B560" s="218"/>
      <c r="C560" s="219"/>
      <c r="D560" s="191" t="s">
        <v>132</v>
      </c>
      <c r="E560" s="220" t="s">
        <v>1</v>
      </c>
      <c r="F560" s="221" t="s">
        <v>367</v>
      </c>
      <c r="G560" s="219"/>
      <c r="H560" s="220" t="s">
        <v>1</v>
      </c>
      <c r="I560" s="222"/>
      <c r="J560" s="219"/>
      <c r="K560" s="219"/>
      <c r="L560" s="223"/>
      <c r="M560" s="224"/>
      <c r="N560" s="225"/>
      <c r="O560" s="225"/>
      <c r="P560" s="225"/>
      <c r="Q560" s="225"/>
      <c r="R560" s="225"/>
      <c r="S560" s="225"/>
      <c r="T560" s="226"/>
      <c r="AT560" s="227" t="s">
        <v>132</v>
      </c>
      <c r="AU560" s="227" t="s">
        <v>83</v>
      </c>
      <c r="AV560" s="14" t="s">
        <v>83</v>
      </c>
      <c r="AW560" s="14" t="s">
        <v>31</v>
      </c>
      <c r="AX560" s="14" t="s">
        <v>75</v>
      </c>
      <c r="AY560" s="227" t="s">
        <v>123</v>
      </c>
    </row>
    <row r="561" spans="1:65" s="12" customFormat="1" ht="11.25">
      <c r="B561" s="196"/>
      <c r="C561" s="197"/>
      <c r="D561" s="191" t="s">
        <v>132</v>
      </c>
      <c r="E561" s="198" t="s">
        <v>1</v>
      </c>
      <c r="F561" s="199" t="s">
        <v>508</v>
      </c>
      <c r="G561" s="197"/>
      <c r="H561" s="200">
        <v>6.5250000000000004</v>
      </c>
      <c r="I561" s="201"/>
      <c r="J561" s="197"/>
      <c r="K561" s="197"/>
      <c r="L561" s="202"/>
      <c r="M561" s="203"/>
      <c r="N561" s="204"/>
      <c r="O561" s="204"/>
      <c r="P561" s="204"/>
      <c r="Q561" s="204"/>
      <c r="R561" s="204"/>
      <c r="S561" s="204"/>
      <c r="T561" s="205"/>
      <c r="AT561" s="206" t="s">
        <v>132</v>
      </c>
      <c r="AU561" s="206" t="s">
        <v>83</v>
      </c>
      <c r="AV561" s="12" t="s">
        <v>85</v>
      </c>
      <c r="AW561" s="12" t="s">
        <v>31</v>
      </c>
      <c r="AX561" s="12" t="s">
        <v>75</v>
      </c>
      <c r="AY561" s="206" t="s">
        <v>123</v>
      </c>
    </row>
    <row r="562" spans="1:65" s="14" customFormat="1" ht="11.25">
      <c r="B562" s="218"/>
      <c r="C562" s="219"/>
      <c r="D562" s="191" t="s">
        <v>132</v>
      </c>
      <c r="E562" s="220" t="s">
        <v>1</v>
      </c>
      <c r="F562" s="221" t="s">
        <v>509</v>
      </c>
      <c r="G562" s="219"/>
      <c r="H562" s="220" t="s">
        <v>1</v>
      </c>
      <c r="I562" s="222"/>
      <c r="J562" s="219"/>
      <c r="K562" s="219"/>
      <c r="L562" s="223"/>
      <c r="M562" s="224"/>
      <c r="N562" s="225"/>
      <c r="O562" s="225"/>
      <c r="P562" s="225"/>
      <c r="Q562" s="225"/>
      <c r="R562" s="225"/>
      <c r="S562" s="225"/>
      <c r="T562" s="226"/>
      <c r="AT562" s="227" t="s">
        <v>132</v>
      </c>
      <c r="AU562" s="227" t="s">
        <v>83</v>
      </c>
      <c r="AV562" s="14" t="s">
        <v>83</v>
      </c>
      <c r="AW562" s="14" t="s">
        <v>31</v>
      </c>
      <c r="AX562" s="14" t="s">
        <v>75</v>
      </c>
      <c r="AY562" s="227" t="s">
        <v>123</v>
      </c>
    </row>
    <row r="563" spans="1:65" s="12" customFormat="1" ht="11.25">
      <c r="B563" s="196"/>
      <c r="C563" s="197"/>
      <c r="D563" s="191" t="s">
        <v>132</v>
      </c>
      <c r="E563" s="198" t="s">
        <v>1</v>
      </c>
      <c r="F563" s="199" t="s">
        <v>510</v>
      </c>
      <c r="G563" s="197"/>
      <c r="H563" s="200">
        <v>48</v>
      </c>
      <c r="I563" s="201"/>
      <c r="J563" s="197"/>
      <c r="K563" s="197"/>
      <c r="L563" s="202"/>
      <c r="M563" s="203"/>
      <c r="N563" s="204"/>
      <c r="O563" s="204"/>
      <c r="P563" s="204"/>
      <c r="Q563" s="204"/>
      <c r="R563" s="204"/>
      <c r="S563" s="204"/>
      <c r="T563" s="205"/>
      <c r="AT563" s="206" t="s">
        <v>132</v>
      </c>
      <c r="AU563" s="206" t="s">
        <v>83</v>
      </c>
      <c r="AV563" s="12" t="s">
        <v>85</v>
      </c>
      <c r="AW563" s="12" t="s">
        <v>31</v>
      </c>
      <c r="AX563" s="12" t="s">
        <v>75</v>
      </c>
      <c r="AY563" s="206" t="s">
        <v>123</v>
      </c>
    </row>
    <row r="564" spans="1:65" s="13" customFormat="1" ht="11.25">
      <c r="B564" s="207"/>
      <c r="C564" s="208"/>
      <c r="D564" s="191" t="s">
        <v>132</v>
      </c>
      <c r="E564" s="209" t="s">
        <v>1</v>
      </c>
      <c r="F564" s="210" t="s">
        <v>134</v>
      </c>
      <c r="G564" s="208"/>
      <c r="H564" s="211">
        <v>60.534999999999997</v>
      </c>
      <c r="I564" s="212"/>
      <c r="J564" s="208"/>
      <c r="K564" s="208"/>
      <c r="L564" s="213"/>
      <c r="M564" s="214"/>
      <c r="N564" s="215"/>
      <c r="O564" s="215"/>
      <c r="P564" s="215"/>
      <c r="Q564" s="215"/>
      <c r="R564" s="215"/>
      <c r="S564" s="215"/>
      <c r="T564" s="216"/>
      <c r="AT564" s="217" t="s">
        <v>132</v>
      </c>
      <c r="AU564" s="217" t="s">
        <v>83</v>
      </c>
      <c r="AV564" s="13" t="s">
        <v>135</v>
      </c>
      <c r="AW564" s="13" t="s">
        <v>31</v>
      </c>
      <c r="AX564" s="13" t="s">
        <v>83</v>
      </c>
      <c r="AY564" s="217" t="s">
        <v>123</v>
      </c>
    </row>
    <row r="565" spans="1:65" s="2" customFormat="1" ht="16.5" customHeight="1">
      <c r="A565" s="33"/>
      <c r="B565" s="34"/>
      <c r="C565" s="228" t="s">
        <v>511</v>
      </c>
      <c r="D565" s="228" t="s">
        <v>449</v>
      </c>
      <c r="E565" s="229" t="s">
        <v>512</v>
      </c>
      <c r="F565" s="230" t="s">
        <v>513</v>
      </c>
      <c r="G565" s="231" t="s">
        <v>435</v>
      </c>
      <c r="H565" s="232">
        <v>5957.45</v>
      </c>
      <c r="I565" s="233"/>
      <c r="J565" s="234">
        <f>ROUND(I565*H565,2)</f>
        <v>0</v>
      </c>
      <c r="K565" s="230" t="s">
        <v>128</v>
      </c>
      <c r="L565" s="38"/>
      <c r="M565" s="235" t="s">
        <v>1</v>
      </c>
      <c r="N565" s="236" t="s">
        <v>40</v>
      </c>
      <c r="O565" s="70"/>
      <c r="P565" s="187">
        <f>O565*H565</f>
        <v>0</v>
      </c>
      <c r="Q565" s="187">
        <v>0</v>
      </c>
      <c r="R565" s="187">
        <f>Q565*H565</f>
        <v>0</v>
      </c>
      <c r="S565" s="187">
        <v>0</v>
      </c>
      <c r="T565" s="188">
        <f>S565*H565</f>
        <v>0</v>
      </c>
      <c r="U565" s="33"/>
      <c r="V565" s="33"/>
      <c r="W565" s="33"/>
      <c r="X565" s="33"/>
      <c r="Y565" s="33"/>
      <c r="Z565" s="33"/>
      <c r="AA565" s="33"/>
      <c r="AB565" s="33"/>
      <c r="AC565" s="33"/>
      <c r="AD565" s="33"/>
      <c r="AE565" s="33"/>
      <c r="AR565" s="189" t="s">
        <v>135</v>
      </c>
      <c r="AT565" s="189" t="s">
        <v>449</v>
      </c>
      <c r="AU565" s="189" t="s">
        <v>83</v>
      </c>
      <c r="AY565" s="16" t="s">
        <v>123</v>
      </c>
      <c r="BE565" s="190">
        <f>IF(N565="základní",J565,0)</f>
        <v>0</v>
      </c>
      <c r="BF565" s="190">
        <f>IF(N565="snížená",J565,0)</f>
        <v>0</v>
      </c>
      <c r="BG565" s="190">
        <f>IF(N565="zákl. přenesená",J565,0)</f>
        <v>0</v>
      </c>
      <c r="BH565" s="190">
        <f>IF(N565="sníž. přenesená",J565,0)</f>
        <v>0</v>
      </c>
      <c r="BI565" s="190">
        <f>IF(N565="nulová",J565,0)</f>
        <v>0</v>
      </c>
      <c r="BJ565" s="16" t="s">
        <v>83</v>
      </c>
      <c r="BK565" s="190">
        <f>ROUND(I565*H565,2)</f>
        <v>0</v>
      </c>
      <c r="BL565" s="16" t="s">
        <v>135</v>
      </c>
      <c r="BM565" s="189" t="s">
        <v>514</v>
      </c>
    </row>
    <row r="566" spans="1:65" s="2" customFormat="1" ht="48.75">
      <c r="A566" s="33"/>
      <c r="B566" s="34"/>
      <c r="C566" s="35"/>
      <c r="D566" s="191" t="s">
        <v>131</v>
      </c>
      <c r="E566" s="35"/>
      <c r="F566" s="192" t="s">
        <v>515</v>
      </c>
      <c r="G566" s="35"/>
      <c r="H566" s="35"/>
      <c r="I566" s="193"/>
      <c r="J566" s="35"/>
      <c r="K566" s="35"/>
      <c r="L566" s="38"/>
      <c r="M566" s="194"/>
      <c r="N566" s="195"/>
      <c r="O566" s="70"/>
      <c r="P566" s="70"/>
      <c r="Q566" s="70"/>
      <c r="R566" s="70"/>
      <c r="S566" s="70"/>
      <c r="T566" s="71"/>
      <c r="U566" s="33"/>
      <c r="V566" s="33"/>
      <c r="W566" s="33"/>
      <c r="X566" s="33"/>
      <c r="Y566" s="33"/>
      <c r="Z566" s="33"/>
      <c r="AA566" s="33"/>
      <c r="AB566" s="33"/>
      <c r="AC566" s="33"/>
      <c r="AD566" s="33"/>
      <c r="AE566" s="33"/>
      <c r="AT566" s="16" t="s">
        <v>131</v>
      </c>
      <c r="AU566" s="16" t="s">
        <v>83</v>
      </c>
    </row>
    <row r="567" spans="1:65" s="12" customFormat="1" ht="11.25">
      <c r="B567" s="196"/>
      <c r="C567" s="197"/>
      <c r="D567" s="191" t="s">
        <v>132</v>
      </c>
      <c r="E567" s="198" t="s">
        <v>1</v>
      </c>
      <c r="F567" s="199" t="s">
        <v>516</v>
      </c>
      <c r="G567" s="197"/>
      <c r="H567" s="200">
        <v>752.25</v>
      </c>
      <c r="I567" s="201"/>
      <c r="J567" s="197"/>
      <c r="K567" s="197"/>
      <c r="L567" s="202"/>
      <c r="M567" s="203"/>
      <c r="N567" s="204"/>
      <c r="O567" s="204"/>
      <c r="P567" s="204"/>
      <c r="Q567" s="204"/>
      <c r="R567" s="204"/>
      <c r="S567" s="204"/>
      <c r="T567" s="205"/>
      <c r="AT567" s="206" t="s">
        <v>132</v>
      </c>
      <c r="AU567" s="206" t="s">
        <v>83</v>
      </c>
      <c r="AV567" s="12" t="s">
        <v>85</v>
      </c>
      <c r="AW567" s="12" t="s">
        <v>31</v>
      </c>
      <c r="AX567" s="12" t="s">
        <v>75</v>
      </c>
      <c r="AY567" s="206" t="s">
        <v>123</v>
      </c>
    </row>
    <row r="568" spans="1:65" s="12" customFormat="1" ht="11.25">
      <c r="B568" s="196"/>
      <c r="C568" s="197"/>
      <c r="D568" s="191" t="s">
        <v>132</v>
      </c>
      <c r="E568" s="198" t="s">
        <v>1</v>
      </c>
      <c r="F568" s="199" t="s">
        <v>517</v>
      </c>
      <c r="G568" s="197"/>
      <c r="H568" s="200">
        <v>1218</v>
      </c>
      <c r="I568" s="201"/>
      <c r="J568" s="197"/>
      <c r="K568" s="197"/>
      <c r="L568" s="202"/>
      <c r="M568" s="203"/>
      <c r="N568" s="204"/>
      <c r="O568" s="204"/>
      <c r="P568" s="204"/>
      <c r="Q568" s="204"/>
      <c r="R568" s="204"/>
      <c r="S568" s="204"/>
      <c r="T568" s="205"/>
      <c r="AT568" s="206" t="s">
        <v>132</v>
      </c>
      <c r="AU568" s="206" t="s">
        <v>83</v>
      </c>
      <c r="AV568" s="12" t="s">
        <v>85</v>
      </c>
      <c r="AW568" s="12" t="s">
        <v>31</v>
      </c>
      <c r="AX568" s="12" t="s">
        <v>75</v>
      </c>
      <c r="AY568" s="206" t="s">
        <v>123</v>
      </c>
    </row>
    <row r="569" spans="1:65" s="12" customFormat="1" ht="11.25">
      <c r="B569" s="196"/>
      <c r="C569" s="197"/>
      <c r="D569" s="191" t="s">
        <v>132</v>
      </c>
      <c r="E569" s="198" t="s">
        <v>1</v>
      </c>
      <c r="F569" s="199" t="s">
        <v>518</v>
      </c>
      <c r="G569" s="197"/>
      <c r="H569" s="200">
        <v>1273.5</v>
      </c>
      <c r="I569" s="201"/>
      <c r="J569" s="197"/>
      <c r="K569" s="197"/>
      <c r="L569" s="202"/>
      <c r="M569" s="203"/>
      <c r="N569" s="204"/>
      <c r="O569" s="204"/>
      <c r="P569" s="204"/>
      <c r="Q569" s="204"/>
      <c r="R569" s="204"/>
      <c r="S569" s="204"/>
      <c r="T569" s="205"/>
      <c r="AT569" s="206" t="s">
        <v>132</v>
      </c>
      <c r="AU569" s="206" t="s">
        <v>83</v>
      </c>
      <c r="AV569" s="12" t="s">
        <v>85</v>
      </c>
      <c r="AW569" s="12" t="s">
        <v>31</v>
      </c>
      <c r="AX569" s="12" t="s">
        <v>75</v>
      </c>
      <c r="AY569" s="206" t="s">
        <v>123</v>
      </c>
    </row>
    <row r="570" spans="1:65" s="12" customFormat="1" ht="11.25">
      <c r="B570" s="196"/>
      <c r="C570" s="197"/>
      <c r="D570" s="191" t="s">
        <v>132</v>
      </c>
      <c r="E570" s="198" t="s">
        <v>1</v>
      </c>
      <c r="F570" s="199" t="s">
        <v>519</v>
      </c>
      <c r="G570" s="197"/>
      <c r="H570" s="200">
        <v>1115.7</v>
      </c>
      <c r="I570" s="201"/>
      <c r="J570" s="197"/>
      <c r="K570" s="197"/>
      <c r="L570" s="202"/>
      <c r="M570" s="203"/>
      <c r="N570" s="204"/>
      <c r="O570" s="204"/>
      <c r="P570" s="204"/>
      <c r="Q570" s="204"/>
      <c r="R570" s="204"/>
      <c r="S570" s="204"/>
      <c r="T570" s="205"/>
      <c r="AT570" s="206" t="s">
        <v>132</v>
      </c>
      <c r="AU570" s="206" t="s">
        <v>83</v>
      </c>
      <c r="AV570" s="12" t="s">
        <v>85</v>
      </c>
      <c r="AW570" s="12" t="s">
        <v>31</v>
      </c>
      <c r="AX570" s="12" t="s">
        <v>75</v>
      </c>
      <c r="AY570" s="206" t="s">
        <v>123</v>
      </c>
    </row>
    <row r="571" spans="1:65" s="12" customFormat="1" ht="11.25">
      <c r="B571" s="196"/>
      <c r="C571" s="197"/>
      <c r="D571" s="191" t="s">
        <v>132</v>
      </c>
      <c r="E571" s="198" t="s">
        <v>1</v>
      </c>
      <c r="F571" s="199" t="s">
        <v>520</v>
      </c>
      <c r="G571" s="197"/>
      <c r="H571" s="200">
        <v>581</v>
      </c>
      <c r="I571" s="201"/>
      <c r="J571" s="197"/>
      <c r="K571" s="197"/>
      <c r="L571" s="202"/>
      <c r="M571" s="203"/>
      <c r="N571" s="204"/>
      <c r="O571" s="204"/>
      <c r="P571" s="204"/>
      <c r="Q571" s="204"/>
      <c r="R571" s="204"/>
      <c r="S571" s="204"/>
      <c r="T571" s="205"/>
      <c r="AT571" s="206" t="s">
        <v>132</v>
      </c>
      <c r="AU571" s="206" t="s">
        <v>83</v>
      </c>
      <c r="AV571" s="12" t="s">
        <v>85</v>
      </c>
      <c r="AW571" s="12" t="s">
        <v>31</v>
      </c>
      <c r="AX571" s="12" t="s">
        <v>75</v>
      </c>
      <c r="AY571" s="206" t="s">
        <v>123</v>
      </c>
    </row>
    <row r="572" spans="1:65" s="12" customFormat="1" ht="11.25">
      <c r="B572" s="196"/>
      <c r="C572" s="197"/>
      <c r="D572" s="191" t="s">
        <v>132</v>
      </c>
      <c r="E572" s="198" t="s">
        <v>1</v>
      </c>
      <c r="F572" s="199" t="s">
        <v>521</v>
      </c>
      <c r="G572" s="197"/>
      <c r="H572" s="200">
        <v>1017</v>
      </c>
      <c r="I572" s="201"/>
      <c r="J572" s="197"/>
      <c r="K572" s="197"/>
      <c r="L572" s="202"/>
      <c r="M572" s="203"/>
      <c r="N572" s="204"/>
      <c r="O572" s="204"/>
      <c r="P572" s="204"/>
      <c r="Q572" s="204"/>
      <c r="R572" s="204"/>
      <c r="S572" s="204"/>
      <c r="T572" s="205"/>
      <c r="AT572" s="206" t="s">
        <v>132</v>
      </c>
      <c r="AU572" s="206" t="s">
        <v>83</v>
      </c>
      <c r="AV572" s="12" t="s">
        <v>85</v>
      </c>
      <c r="AW572" s="12" t="s">
        <v>31</v>
      </c>
      <c r="AX572" s="12" t="s">
        <v>75</v>
      </c>
      <c r="AY572" s="206" t="s">
        <v>123</v>
      </c>
    </row>
    <row r="573" spans="1:65" s="13" customFormat="1" ht="11.25">
      <c r="B573" s="207"/>
      <c r="C573" s="208"/>
      <c r="D573" s="191" t="s">
        <v>132</v>
      </c>
      <c r="E573" s="209" t="s">
        <v>1</v>
      </c>
      <c r="F573" s="210" t="s">
        <v>134</v>
      </c>
      <c r="G573" s="208"/>
      <c r="H573" s="211">
        <v>5957.45</v>
      </c>
      <c r="I573" s="212"/>
      <c r="J573" s="208"/>
      <c r="K573" s="208"/>
      <c r="L573" s="213"/>
      <c r="M573" s="214"/>
      <c r="N573" s="215"/>
      <c r="O573" s="215"/>
      <c r="P573" s="215"/>
      <c r="Q573" s="215"/>
      <c r="R573" s="215"/>
      <c r="S573" s="215"/>
      <c r="T573" s="216"/>
      <c r="AT573" s="217" t="s">
        <v>132</v>
      </c>
      <c r="AU573" s="217" t="s">
        <v>83</v>
      </c>
      <c r="AV573" s="13" t="s">
        <v>135</v>
      </c>
      <c r="AW573" s="13" t="s">
        <v>31</v>
      </c>
      <c r="AX573" s="13" t="s">
        <v>83</v>
      </c>
      <c r="AY573" s="217" t="s">
        <v>123</v>
      </c>
    </row>
    <row r="574" spans="1:65" s="2" customFormat="1" ht="33" customHeight="1">
      <c r="A574" s="33"/>
      <c r="B574" s="34"/>
      <c r="C574" s="228" t="s">
        <v>522</v>
      </c>
      <c r="D574" s="228" t="s">
        <v>449</v>
      </c>
      <c r="E574" s="229" t="s">
        <v>523</v>
      </c>
      <c r="F574" s="230" t="s">
        <v>524</v>
      </c>
      <c r="G574" s="231" t="s">
        <v>525</v>
      </c>
      <c r="H574" s="232">
        <v>6740</v>
      </c>
      <c r="I574" s="233"/>
      <c r="J574" s="234">
        <f>ROUND(I574*H574,2)</f>
        <v>0</v>
      </c>
      <c r="K574" s="230" t="s">
        <v>128</v>
      </c>
      <c r="L574" s="38"/>
      <c r="M574" s="235" t="s">
        <v>1</v>
      </c>
      <c r="N574" s="236" t="s">
        <v>40</v>
      </c>
      <c r="O574" s="70"/>
      <c r="P574" s="187">
        <f>O574*H574</f>
        <v>0</v>
      </c>
      <c r="Q574" s="187">
        <v>0</v>
      </c>
      <c r="R574" s="187">
        <f>Q574*H574</f>
        <v>0</v>
      </c>
      <c r="S574" s="187">
        <v>0</v>
      </c>
      <c r="T574" s="188">
        <f>S574*H574</f>
        <v>0</v>
      </c>
      <c r="U574" s="33"/>
      <c r="V574" s="33"/>
      <c r="W574" s="33"/>
      <c r="X574" s="33"/>
      <c r="Y574" s="33"/>
      <c r="Z574" s="33"/>
      <c r="AA574" s="33"/>
      <c r="AB574" s="33"/>
      <c r="AC574" s="33"/>
      <c r="AD574" s="33"/>
      <c r="AE574" s="33"/>
      <c r="AR574" s="189" t="s">
        <v>135</v>
      </c>
      <c r="AT574" s="189" t="s">
        <v>449</v>
      </c>
      <c r="AU574" s="189" t="s">
        <v>83</v>
      </c>
      <c r="AY574" s="16" t="s">
        <v>123</v>
      </c>
      <c r="BE574" s="190">
        <f>IF(N574="základní",J574,0)</f>
        <v>0</v>
      </c>
      <c r="BF574" s="190">
        <f>IF(N574="snížená",J574,0)</f>
        <v>0</v>
      </c>
      <c r="BG574" s="190">
        <f>IF(N574="zákl. přenesená",J574,0)</f>
        <v>0</v>
      </c>
      <c r="BH574" s="190">
        <f>IF(N574="sníž. přenesená",J574,0)</f>
        <v>0</v>
      </c>
      <c r="BI574" s="190">
        <f>IF(N574="nulová",J574,0)</f>
        <v>0</v>
      </c>
      <c r="BJ574" s="16" t="s">
        <v>83</v>
      </c>
      <c r="BK574" s="190">
        <f>ROUND(I574*H574,2)</f>
        <v>0</v>
      </c>
      <c r="BL574" s="16" t="s">
        <v>135</v>
      </c>
      <c r="BM574" s="189" t="s">
        <v>526</v>
      </c>
    </row>
    <row r="575" spans="1:65" s="2" customFormat="1" ht="78">
      <c r="A575" s="33"/>
      <c r="B575" s="34"/>
      <c r="C575" s="35"/>
      <c r="D575" s="191" t="s">
        <v>131</v>
      </c>
      <c r="E575" s="35"/>
      <c r="F575" s="192" t="s">
        <v>527</v>
      </c>
      <c r="G575" s="35"/>
      <c r="H575" s="35"/>
      <c r="I575" s="193"/>
      <c r="J575" s="35"/>
      <c r="K575" s="35"/>
      <c r="L575" s="38"/>
      <c r="M575" s="194"/>
      <c r="N575" s="195"/>
      <c r="O575" s="70"/>
      <c r="P575" s="70"/>
      <c r="Q575" s="70"/>
      <c r="R575" s="70"/>
      <c r="S575" s="70"/>
      <c r="T575" s="71"/>
      <c r="U575" s="33"/>
      <c r="V575" s="33"/>
      <c r="W575" s="33"/>
      <c r="X575" s="33"/>
      <c r="Y575" s="33"/>
      <c r="Z575" s="33"/>
      <c r="AA575" s="33"/>
      <c r="AB575" s="33"/>
      <c r="AC575" s="33"/>
      <c r="AD575" s="33"/>
      <c r="AE575" s="33"/>
      <c r="AT575" s="16" t="s">
        <v>131</v>
      </c>
      <c r="AU575" s="16" t="s">
        <v>83</v>
      </c>
    </row>
    <row r="576" spans="1:65" s="12" customFormat="1" ht="11.25">
      <c r="B576" s="196"/>
      <c r="C576" s="197"/>
      <c r="D576" s="191" t="s">
        <v>132</v>
      </c>
      <c r="E576" s="198" t="s">
        <v>1</v>
      </c>
      <c r="F576" s="199" t="s">
        <v>528</v>
      </c>
      <c r="G576" s="197"/>
      <c r="H576" s="200">
        <v>6740</v>
      </c>
      <c r="I576" s="201"/>
      <c r="J576" s="197"/>
      <c r="K576" s="197"/>
      <c r="L576" s="202"/>
      <c r="M576" s="203"/>
      <c r="N576" s="204"/>
      <c r="O576" s="204"/>
      <c r="P576" s="204"/>
      <c r="Q576" s="204"/>
      <c r="R576" s="204"/>
      <c r="S576" s="204"/>
      <c r="T576" s="205"/>
      <c r="AT576" s="206" t="s">
        <v>132</v>
      </c>
      <c r="AU576" s="206" t="s">
        <v>83</v>
      </c>
      <c r="AV576" s="12" t="s">
        <v>85</v>
      </c>
      <c r="AW576" s="12" t="s">
        <v>31</v>
      </c>
      <c r="AX576" s="12" t="s">
        <v>75</v>
      </c>
      <c r="AY576" s="206" t="s">
        <v>123</v>
      </c>
    </row>
    <row r="577" spans="1:65" s="13" customFormat="1" ht="11.25">
      <c r="B577" s="207"/>
      <c r="C577" s="208"/>
      <c r="D577" s="191" t="s">
        <v>132</v>
      </c>
      <c r="E577" s="209" t="s">
        <v>1</v>
      </c>
      <c r="F577" s="210" t="s">
        <v>134</v>
      </c>
      <c r="G577" s="208"/>
      <c r="H577" s="211">
        <v>6740</v>
      </c>
      <c r="I577" s="212"/>
      <c r="J577" s="208"/>
      <c r="K577" s="208"/>
      <c r="L577" s="213"/>
      <c r="M577" s="214"/>
      <c r="N577" s="215"/>
      <c r="O577" s="215"/>
      <c r="P577" s="215"/>
      <c r="Q577" s="215"/>
      <c r="R577" s="215"/>
      <c r="S577" s="215"/>
      <c r="T577" s="216"/>
      <c r="AT577" s="217" t="s">
        <v>132</v>
      </c>
      <c r="AU577" s="217" t="s">
        <v>83</v>
      </c>
      <c r="AV577" s="13" t="s">
        <v>135</v>
      </c>
      <c r="AW577" s="13" t="s">
        <v>31</v>
      </c>
      <c r="AX577" s="13" t="s">
        <v>83</v>
      </c>
      <c r="AY577" s="217" t="s">
        <v>123</v>
      </c>
    </row>
    <row r="578" spans="1:65" s="2" customFormat="1" ht="33" customHeight="1">
      <c r="A578" s="33"/>
      <c r="B578" s="34"/>
      <c r="C578" s="228" t="s">
        <v>529</v>
      </c>
      <c r="D578" s="228" t="s">
        <v>449</v>
      </c>
      <c r="E578" s="229" t="s">
        <v>530</v>
      </c>
      <c r="F578" s="230" t="s">
        <v>531</v>
      </c>
      <c r="G578" s="231" t="s">
        <v>525</v>
      </c>
      <c r="H578" s="232">
        <v>33094</v>
      </c>
      <c r="I578" s="233"/>
      <c r="J578" s="234">
        <f>ROUND(I578*H578,2)</f>
        <v>0</v>
      </c>
      <c r="K578" s="230" t="s">
        <v>128</v>
      </c>
      <c r="L578" s="38"/>
      <c r="M578" s="235" t="s">
        <v>1</v>
      </c>
      <c r="N578" s="236" t="s">
        <v>40</v>
      </c>
      <c r="O578" s="70"/>
      <c r="P578" s="187">
        <f>O578*H578</f>
        <v>0</v>
      </c>
      <c r="Q578" s="187">
        <v>0</v>
      </c>
      <c r="R578" s="187">
        <f>Q578*H578</f>
        <v>0</v>
      </c>
      <c r="S578" s="187">
        <v>0</v>
      </c>
      <c r="T578" s="188">
        <f>S578*H578</f>
        <v>0</v>
      </c>
      <c r="U578" s="33"/>
      <c r="V578" s="33"/>
      <c r="W578" s="33"/>
      <c r="X578" s="33"/>
      <c r="Y578" s="33"/>
      <c r="Z578" s="33"/>
      <c r="AA578" s="33"/>
      <c r="AB578" s="33"/>
      <c r="AC578" s="33"/>
      <c r="AD578" s="33"/>
      <c r="AE578" s="33"/>
      <c r="AR578" s="189" t="s">
        <v>135</v>
      </c>
      <c r="AT578" s="189" t="s">
        <v>449</v>
      </c>
      <c r="AU578" s="189" t="s">
        <v>83</v>
      </c>
      <c r="AY578" s="16" t="s">
        <v>123</v>
      </c>
      <c r="BE578" s="190">
        <f>IF(N578="základní",J578,0)</f>
        <v>0</v>
      </c>
      <c r="BF578" s="190">
        <f>IF(N578="snížená",J578,0)</f>
        <v>0</v>
      </c>
      <c r="BG578" s="190">
        <f>IF(N578="zákl. přenesená",J578,0)</f>
        <v>0</v>
      </c>
      <c r="BH578" s="190">
        <f>IF(N578="sníž. přenesená",J578,0)</f>
        <v>0</v>
      </c>
      <c r="BI578" s="190">
        <f>IF(N578="nulová",J578,0)</f>
        <v>0</v>
      </c>
      <c r="BJ578" s="16" t="s">
        <v>83</v>
      </c>
      <c r="BK578" s="190">
        <f>ROUND(I578*H578,2)</f>
        <v>0</v>
      </c>
      <c r="BL578" s="16" t="s">
        <v>135</v>
      </c>
      <c r="BM578" s="189" t="s">
        <v>532</v>
      </c>
    </row>
    <row r="579" spans="1:65" s="2" customFormat="1" ht="78">
      <c r="A579" s="33"/>
      <c r="B579" s="34"/>
      <c r="C579" s="35"/>
      <c r="D579" s="191" t="s">
        <v>131</v>
      </c>
      <c r="E579" s="35"/>
      <c r="F579" s="192" t="s">
        <v>533</v>
      </c>
      <c r="G579" s="35"/>
      <c r="H579" s="35"/>
      <c r="I579" s="193"/>
      <c r="J579" s="35"/>
      <c r="K579" s="35"/>
      <c r="L579" s="38"/>
      <c r="M579" s="194"/>
      <c r="N579" s="195"/>
      <c r="O579" s="70"/>
      <c r="P579" s="70"/>
      <c r="Q579" s="70"/>
      <c r="R579" s="70"/>
      <c r="S579" s="70"/>
      <c r="T579" s="71"/>
      <c r="U579" s="33"/>
      <c r="V579" s="33"/>
      <c r="W579" s="33"/>
      <c r="X579" s="33"/>
      <c r="Y579" s="33"/>
      <c r="Z579" s="33"/>
      <c r="AA579" s="33"/>
      <c r="AB579" s="33"/>
      <c r="AC579" s="33"/>
      <c r="AD579" s="33"/>
      <c r="AE579" s="33"/>
      <c r="AT579" s="16" t="s">
        <v>131</v>
      </c>
      <c r="AU579" s="16" t="s">
        <v>83</v>
      </c>
    </row>
    <row r="580" spans="1:65" s="12" customFormat="1" ht="11.25">
      <c r="B580" s="196"/>
      <c r="C580" s="197"/>
      <c r="D580" s="191" t="s">
        <v>132</v>
      </c>
      <c r="E580" s="198" t="s">
        <v>1</v>
      </c>
      <c r="F580" s="199" t="s">
        <v>534</v>
      </c>
      <c r="G580" s="197"/>
      <c r="H580" s="200">
        <v>4438</v>
      </c>
      <c r="I580" s="201"/>
      <c r="J580" s="197"/>
      <c r="K580" s="197"/>
      <c r="L580" s="202"/>
      <c r="M580" s="203"/>
      <c r="N580" s="204"/>
      <c r="O580" s="204"/>
      <c r="P580" s="204"/>
      <c r="Q580" s="204"/>
      <c r="R580" s="204"/>
      <c r="S580" s="204"/>
      <c r="T580" s="205"/>
      <c r="AT580" s="206" t="s">
        <v>132</v>
      </c>
      <c r="AU580" s="206" t="s">
        <v>83</v>
      </c>
      <c r="AV580" s="12" t="s">
        <v>85</v>
      </c>
      <c r="AW580" s="12" t="s">
        <v>31</v>
      </c>
      <c r="AX580" s="12" t="s">
        <v>75</v>
      </c>
      <c r="AY580" s="206" t="s">
        <v>123</v>
      </c>
    </row>
    <row r="581" spans="1:65" s="12" customFormat="1" ht="11.25">
      <c r="B581" s="196"/>
      <c r="C581" s="197"/>
      <c r="D581" s="191" t="s">
        <v>132</v>
      </c>
      <c r="E581" s="198" t="s">
        <v>1</v>
      </c>
      <c r="F581" s="199" t="s">
        <v>535</v>
      </c>
      <c r="G581" s="197"/>
      <c r="H581" s="200">
        <v>7792</v>
      </c>
      <c r="I581" s="201"/>
      <c r="J581" s="197"/>
      <c r="K581" s="197"/>
      <c r="L581" s="202"/>
      <c r="M581" s="203"/>
      <c r="N581" s="204"/>
      <c r="O581" s="204"/>
      <c r="P581" s="204"/>
      <c r="Q581" s="204"/>
      <c r="R581" s="204"/>
      <c r="S581" s="204"/>
      <c r="T581" s="205"/>
      <c r="AT581" s="206" t="s">
        <v>132</v>
      </c>
      <c r="AU581" s="206" t="s">
        <v>83</v>
      </c>
      <c r="AV581" s="12" t="s">
        <v>85</v>
      </c>
      <c r="AW581" s="12" t="s">
        <v>31</v>
      </c>
      <c r="AX581" s="12" t="s">
        <v>75</v>
      </c>
      <c r="AY581" s="206" t="s">
        <v>123</v>
      </c>
    </row>
    <row r="582" spans="1:65" s="12" customFormat="1" ht="11.25">
      <c r="B582" s="196"/>
      <c r="C582" s="197"/>
      <c r="D582" s="191" t="s">
        <v>132</v>
      </c>
      <c r="E582" s="198" t="s">
        <v>1</v>
      </c>
      <c r="F582" s="199" t="s">
        <v>536</v>
      </c>
      <c r="G582" s="197"/>
      <c r="H582" s="200">
        <v>8134</v>
      </c>
      <c r="I582" s="201"/>
      <c r="J582" s="197"/>
      <c r="K582" s="197"/>
      <c r="L582" s="202"/>
      <c r="M582" s="203"/>
      <c r="N582" s="204"/>
      <c r="O582" s="204"/>
      <c r="P582" s="204"/>
      <c r="Q582" s="204"/>
      <c r="R582" s="204"/>
      <c r="S582" s="204"/>
      <c r="T582" s="205"/>
      <c r="AT582" s="206" t="s">
        <v>132</v>
      </c>
      <c r="AU582" s="206" t="s">
        <v>83</v>
      </c>
      <c r="AV582" s="12" t="s">
        <v>85</v>
      </c>
      <c r="AW582" s="12" t="s">
        <v>31</v>
      </c>
      <c r="AX582" s="12" t="s">
        <v>75</v>
      </c>
      <c r="AY582" s="206" t="s">
        <v>123</v>
      </c>
    </row>
    <row r="583" spans="1:65" s="12" customFormat="1" ht="11.25">
      <c r="B583" s="196"/>
      <c r="C583" s="197"/>
      <c r="D583" s="191" t="s">
        <v>132</v>
      </c>
      <c r="E583" s="198" t="s">
        <v>1</v>
      </c>
      <c r="F583" s="199" t="s">
        <v>537</v>
      </c>
      <c r="G583" s="197"/>
      <c r="H583" s="200">
        <v>7030</v>
      </c>
      <c r="I583" s="201"/>
      <c r="J583" s="197"/>
      <c r="K583" s="197"/>
      <c r="L583" s="202"/>
      <c r="M583" s="203"/>
      <c r="N583" s="204"/>
      <c r="O583" s="204"/>
      <c r="P583" s="204"/>
      <c r="Q583" s="204"/>
      <c r="R583" s="204"/>
      <c r="S583" s="204"/>
      <c r="T583" s="205"/>
      <c r="AT583" s="206" t="s">
        <v>132</v>
      </c>
      <c r="AU583" s="206" t="s">
        <v>83</v>
      </c>
      <c r="AV583" s="12" t="s">
        <v>85</v>
      </c>
      <c r="AW583" s="12" t="s">
        <v>31</v>
      </c>
      <c r="AX583" s="12" t="s">
        <v>75</v>
      </c>
      <c r="AY583" s="206" t="s">
        <v>123</v>
      </c>
    </row>
    <row r="584" spans="1:65" s="12" customFormat="1" ht="11.25">
      <c r="B584" s="196"/>
      <c r="C584" s="197"/>
      <c r="D584" s="191" t="s">
        <v>132</v>
      </c>
      <c r="E584" s="198" t="s">
        <v>1</v>
      </c>
      <c r="F584" s="199" t="s">
        <v>538</v>
      </c>
      <c r="G584" s="197"/>
      <c r="H584" s="200">
        <v>5700</v>
      </c>
      <c r="I584" s="201"/>
      <c r="J584" s="197"/>
      <c r="K584" s="197"/>
      <c r="L584" s="202"/>
      <c r="M584" s="203"/>
      <c r="N584" s="204"/>
      <c r="O584" s="204"/>
      <c r="P584" s="204"/>
      <c r="Q584" s="204"/>
      <c r="R584" s="204"/>
      <c r="S584" s="204"/>
      <c r="T584" s="205"/>
      <c r="AT584" s="206" t="s">
        <v>132</v>
      </c>
      <c r="AU584" s="206" t="s">
        <v>83</v>
      </c>
      <c r="AV584" s="12" t="s">
        <v>85</v>
      </c>
      <c r="AW584" s="12" t="s">
        <v>31</v>
      </c>
      <c r="AX584" s="12" t="s">
        <v>75</v>
      </c>
      <c r="AY584" s="206" t="s">
        <v>123</v>
      </c>
    </row>
    <row r="585" spans="1:65" s="13" customFormat="1" ht="11.25">
      <c r="B585" s="207"/>
      <c r="C585" s="208"/>
      <c r="D585" s="191" t="s">
        <v>132</v>
      </c>
      <c r="E585" s="209" t="s">
        <v>1</v>
      </c>
      <c r="F585" s="210" t="s">
        <v>134</v>
      </c>
      <c r="G585" s="208"/>
      <c r="H585" s="211">
        <v>33094</v>
      </c>
      <c r="I585" s="212"/>
      <c r="J585" s="208"/>
      <c r="K585" s="208"/>
      <c r="L585" s="213"/>
      <c r="M585" s="214"/>
      <c r="N585" s="215"/>
      <c r="O585" s="215"/>
      <c r="P585" s="215"/>
      <c r="Q585" s="215"/>
      <c r="R585" s="215"/>
      <c r="S585" s="215"/>
      <c r="T585" s="216"/>
      <c r="AT585" s="217" t="s">
        <v>132</v>
      </c>
      <c r="AU585" s="217" t="s">
        <v>83</v>
      </c>
      <c r="AV585" s="13" t="s">
        <v>135</v>
      </c>
      <c r="AW585" s="13" t="s">
        <v>31</v>
      </c>
      <c r="AX585" s="13" t="s">
        <v>83</v>
      </c>
      <c r="AY585" s="217" t="s">
        <v>123</v>
      </c>
    </row>
    <row r="586" spans="1:65" s="2" customFormat="1" ht="33" customHeight="1">
      <c r="A586" s="33"/>
      <c r="B586" s="34"/>
      <c r="C586" s="228" t="s">
        <v>539</v>
      </c>
      <c r="D586" s="228" t="s">
        <v>449</v>
      </c>
      <c r="E586" s="229" t="s">
        <v>540</v>
      </c>
      <c r="F586" s="230" t="s">
        <v>541</v>
      </c>
      <c r="G586" s="231" t="s">
        <v>525</v>
      </c>
      <c r="H586" s="232">
        <v>42656</v>
      </c>
      <c r="I586" s="233"/>
      <c r="J586" s="234">
        <f>ROUND(I586*H586,2)</f>
        <v>0</v>
      </c>
      <c r="K586" s="230" t="s">
        <v>128</v>
      </c>
      <c r="L586" s="38"/>
      <c r="M586" s="235" t="s">
        <v>1</v>
      </c>
      <c r="N586" s="236" t="s">
        <v>40</v>
      </c>
      <c r="O586" s="70"/>
      <c r="P586" s="187">
        <f>O586*H586</f>
        <v>0</v>
      </c>
      <c r="Q586" s="187">
        <v>0</v>
      </c>
      <c r="R586" s="187">
        <f>Q586*H586</f>
        <v>0</v>
      </c>
      <c r="S586" s="187">
        <v>0</v>
      </c>
      <c r="T586" s="188">
        <f>S586*H586</f>
        <v>0</v>
      </c>
      <c r="U586" s="33"/>
      <c r="V586" s="33"/>
      <c r="W586" s="33"/>
      <c r="X586" s="33"/>
      <c r="Y586" s="33"/>
      <c r="Z586" s="33"/>
      <c r="AA586" s="33"/>
      <c r="AB586" s="33"/>
      <c r="AC586" s="33"/>
      <c r="AD586" s="33"/>
      <c r="AE586" s="33"/>
      <c r="AR586" s="189" t="s">
        <v>135</v>
      </c>
      <c r="AT586" s="189" t="s">
        <v>449</v>
      </c>
      <c r="AU586" s="189" t="s">
        <v>83</v>
      </c>
      <c r="AY586" s="16" t="s">
        <v>123</v>
      </c>
      <c r="BE586" s="190">
        <f>IF(N586="základní",J586,0)</f>
        <v>0</v>
      </c>
      <c r="BF586" s="190">
        <f>IF(N586="snížená",J586,0)</f>
        <v>0</v>
      </c>
      <c r="BG586" s="190">
        <f>IF(N586="zákl. přenesená",J586,0)</f>
        <v>0</v>
      </c>
      <c r="BH586" s="190">
        <f>IF(N586="sníž. přenesená",J586,0)</f>
        <v>0</v>
      </c>
      <c r="BI586" s="190">
        <f>IF(N586="nulová",J586,0)</f>
        <v>0</v>
      </c>
      <c r="BJ586" s="16" t="s">
        <v>83</v>
      </c>
      <c r="BK586" s="190">
        <f>ROUND(I586*H586,2)</f>
        <v>0</v>
      </c>
      <c r="BL586" s="16" t="s">
        <v>135</v>
      </c>
      <c r="BM586" s="189" t="s">
        <v>542</v>
      </c>
    </row>
    <row r="587" spans="1:65" s="2" customFormat="1" ht="97.5">
      <c r="A587" s="33"/>
      <c r="B587" s="34"/>
      <c r="C587" s="35"/>
      <c r="D587" s="191" t="s">
        <v>131</v>
      </c>
      <c r="E587" s="35"/>
      <c r="F587" s="192" t="s">
        <v>543</v>
      </c>
      <c r="G587" s="35"/>
      <c r="H587" s="35"/>
      <c r="I587" s="193"/>
      <c r="J587" s="35"/>
      <c r="K587" s="35"/>
      <c r="L587" s="38"/>
      <c r="M587" s="194"/>
      <c r="N587" s="195"/>
      <c r="O587" s="70"/>
      <c r="P587" s="70"/>
      <c r="Q587" s="70"/>
      <c r="R587" s="70"/>
      <c r="S587" s="70"/>
      <c r="T587" s="71"/>
      <c r="U587" s="33"/>
      <c r="V587" s="33"/>
      <c r="W587" s="33"/>
      <c r="X587" s="33"/>
      <c r="Y587" s="33"/>
      <c r="Z587" s="33"/>
      <c r="AA587" s="33"/>
      <c r="AB587" s="33"/>
      <c r="AC587" s="33"/>
      <c r="AD587" s="33"/>
      <c r="AE587" s="33"/>
      <c r="AT587" s="16" t="s">
        <v>131</v>
      </c>
      <c r="AU587" s="16" t="s">
        <v>83</v>
      </c>
    </row>
    <row r="588" spans="1:65" s="12" customFormat="1" ht="11.25">
      <c r="B588" s="196"/>
      <c r="C588" s="197"/>
      <c r="D588" s="191" t="s">
        <v>132</v>
      </c>
      <c r="E588" s="198" t="s">
        <v>1</v>
      </c>
      <c r="F588" s="199" t="s">
        <v>544</v>
      </c>
      <c r="G588" s="197"/>
      <c r="H588" s="200">
        <v>6018</v>
      </c>
      <c r="I588" s="201"/>
      <c r="J588" s="197"/>
      <c r="K588" s="197"/>
      <c r="L588" s="202"/>
      <c r="M588" s="203"/>
      <c r="N588" s="204"/>
      <c r="O588" s="204"/>
      <c r="P588" s="204"/>
      <c r="Q588" s="204"/>
      <c r="R588" s="204"/>
      <c r="S588" s="204"/>
      <c r="T588" s="205"/>
      <c r="AT588" s="206" t="s">
        <v>132</v>
      </c>
      <c r="AU588" s="206" t="s">
        <v>83</v>
      </c>
      <c r="AV588" s="12" t="s">
        <v>85</v>
      </c>
      <c r="AW588" s="12" t="s">
        <v>31</v>
      </c>
      <c r="AX588" s="12" t="s">
        <v>75</v>
      </c>
      <c r="AY588" s="206" t="s">
        <v>123</v>
      </c>
    </row>
    <row r="589" spans="1:65" s="12" customFormat="1" ht="11.25">
      <c r="B589" s="196"/>
      <c r="C589" s="197"/>
      <c r="D589" s="191" t="s">
        <v>132</v>
      </c>
      <c r="E589" s="198" t="s">
        <v>1</v>
      </c>
      <c r="F589" s="199" t="s">
        <v>545</v>
      </c>
      <c r="G589" s="197"/>
      <c r="H589" s="200">
        <v>8120</v>
      </c>
      <c r="I589" s="201"/>
      <c r="J589" s="197"/>
      <c r="K589" s="197"/>
      <c r="L589" s="202"/>
      <c r="M589" s="203"/>
      <c r="N589" s="204"/>
      <c r="O589" s="204"/>
      <c r="P589" s="204"/>
      <c r="Q589" s="204"/>
      <c r="R589" s="204"/>
      <c r="S589" s="204"/>
      <c r="T589" s="205"/>
      <c r="AT589" s="206" t="s">
        <v>132</v>
      </c>
      <c r="AU589" s="206" t="s">
        <v>83</v>
      </c>
      <c r="AV589" s="12" t="s">
        <v>85</v>
      </c>
      <c r="AW589" s="12" t="s">
        <v>31</v>
      </c>
      <c r="AX589" s="12" t="s">
        <v>75</v>
      </c>
      <c r="AY589" s="206" t="s">
        <v>123</v>
      </c>
    </row>
    <row r="590" spans="1:65" s="12" customFormat="1" ht="11.25">
      <c r="B590" s="196"/>
      <c r="C590" s="197"/>
      <c r="D590" s="191" t="s">
        <v>132</v>
      </c>
      <c r="E590" s="198" t="s">
        <v>1</v>
      </c>
      <c r="F590" s="199" t="s">
        <v>546</v>
      </c>
      <c r="G590" s="197"/>
      <c r="H590" s="200">
        <v>8490</v>
      </c>
      <c r="I590" s="201"/>
      <c r="J590" s="197"/>
      <c r="K590" s="197"/>
      <c r="L590" s="202"/>
      <c r="M590" s="203"/>
      <c r="N590" s="204"/>
      <c r="O590" s="204"/>
      <c r="P590" s="204"/>
      <c r="Q590" s="204"/>
      <c r="R590" s="204"/>
      <c r="S590" s="204"/>
      <c r="T590" s="205"/>
      <c r="AT590" s="206" t="s">
        <v>132</v>
      </c>
      <c r="AU590" s="206" t="s">
        <v>83</v>
      </c>
      <c r="AV590" s="12" t="s">
        <v>85</v>
      </c>
      <c r="AW590" s="12" t="s">
        <v>31</v>
      </c>
      <c r="AX590" s="12" t="s">
        <v>75</v>
      </c>
      <c r="AY590" s="206" t="s">
        <v>123</v>
      </c>
    </row>
    <row r="591" spans="1:65" s="12" customFormat="1" ht="11.25">
      <c r="B591" s="196"/>
      <c r="C591" s="197"/>
      <c r="D591" s="191" t="s">
        <v>132</v>
      </c>
      <c r="E591" s="198" t="s">
        <v>1</v>
      </c>
      <c r="F591" s="199" t="s">
        <v>547</v>
      </c>
      <c r="G591" s="197"/>
      <c r="H591" s="200">
        <v>7438</v>
      </c>
      <c r="I591" s="201"/>
      <c r="J591" s="197"/>
      <c r="K591" s="197"/>
      <c r="L591" s="202"/>
      <c r="M591" s="203"/>
      <c r="N591" s="204"/>
      <c r="O591" s="204"/>
      <c r="P591" s="204"/>
      <c r="Q591" s="204"/>
      <c r="R591" s="204"/>
      <c r="S591" s="204"/>
      <c r="T591" s="205"/>
      <c r="AT591" s="206" t="s">
        <v>132</v>
      </c>
      <c r="AU591" s="206" t="s">
        <v>83</v>
      </c>
      <c r="AV591" s="12" t="s">
        <v>85</v>
      </c>
      <c r="AW591" s="12" t="s">
        <v>31</v>
      </c>
      <c r="AX591" s="12" t="s">
        <v>75</v>
      </c>
      <c r="AY591" s="206" t="s">
        <v>123</v>
      </c>
    </row>
    <row r="592" spans="1:65" s="12" customFormat="1" ht="11.25">
      <c r="B592" s="196"/>
      <c r="C592" s="197"/>
      <c r="D592" s="191" t="s">
        <v>132</v>
      </c>
      <c r="E592" s="198" t="s">
        <v>1</v>
      </c>
      <c r="F592" s="199" t="s">
        <v>548</v>
      </c>
      <c r="G592" s="197"/>
      <c r="H592" s="200">
        <v>5810</v>
      </c>
      <c r="I592" s="201"/>
      <c r="J592" s="197"/>
      <c r="K592" s="197"/>
      <c r="L592" s="202"/>
      <c r="M592" s="203"/>
      <c r="N592" s="204"/>
      <c r="O592" s="204"/>
      <c r="P592" s="204"/>
      <c r="Q592" s="204"/>
      <c r="R592" s="204"/>
      <c r="S592" s="204"/>
      <c r="T592" s="205"/>
      <c r="AT592" s="206" t="s">
        <v>132</v>
      </c>
      <c r="AU592" s="206" t="s">
        <v>83</v>
      </c>
      <c r="AV592" s="12" t="s">
        <v>85</v>
      </c>
      <c r="AW592" s="12" t="s">
        <v>31</v>
      </c>
      <c r="AX592" s="12" t="s">
        <v>75</v>
      </c>
      <c r="AY592" s="206" t="s">
        <v>123</v>
      </c>
    </row>
    <row r="593" spans="1:65" s="12" customFormat="1" ht="11.25">
      <c r="B593" s="196"/>
      <c r="C593" s="197"/>
      <c r="D593" s="191" t="s">
        <v>132</v>
      </c>
      <c r="E593" s="198" t="s">
        <v>1</v>
      </c>
      <c r="F593" s="199" t="s">
        <v>549</v>
      </c>
      <c r="G593" s="197"/>
      <c r="H593" s="200">
        <v>6780</v>
      </c>
      <c r="I593" s="201"/>
      <c r="J593" s="197"/>
      <c r="K593" s="197"/>
      <c r="L593" s="202"/>
      <c r="M593" s="203"/>
      <c r="N593" s="204"/>
      <c r="O593" s="204"/>
      <c r="P593" s="204"/>
      <c r="Q593" s="204"/>
      <c r="R593" s="204"/>
      <c r="S593" s="204"/>
      <c r="T593" s="205"/>
      <c r="AT593" s="206" t="s">
        <v>132</v>
      </c>
      <c r="AU593" s="206" t="s">
        <v>83</v>
      </c>
      <c r="AV593" s="12" t="s">
        <v>85</v>
      </c>
      <c r="AW593" s="12" t="s">
        <v>31</v>
      </c>
      <c r="AX593" s="12" t="s">
        <v>75</v>
      </c>
      <c r="AY593" s="206" t="s">
        <v>123</v>
      </c>
    </row>
    <row r="594" spans="1:65" s="13" customFormat="1" ht="11.25">
      <c r="B594" s="207"/>
      <c r="C594" s="208"/>
      <c r="D594" s="191" t="s">
        <v>132</v>
      </c>
      <c r="E594" s="209" t="s">
        <v>1</v>
      </c>
      <c r="F594" s="210" t="s">
        <v>134</v>
      </c>
      <c r="G594" s="208"/>
      <c r="H594" s="211">
        <v>42656</v>
      </c>
      <c r="I594" s="212"/>
      <c r="J594" s="208"/>
      <c r="K594" s="208"/>
      <c r="L594" s="213"/>
      <c r="M594" s="214"/>
      <c r="N594" s="215"/>
      <c r="O594" s="215"/>
      <c r="P594" s="215"/>
      <c r="Q594" s="215"/>
      <c r="R594" s="215"/>
      <c r="S594" s="215"/>
      <c r="T594" s="216"/>
      <c r="AT594" s="217" t="s">
        <v>132</v>
      </c>
      <c r="AU594" s="217" t="s">
        <v>83</v>
      </c>
      <c r="AV594" s="13" t="s">
        <v>135</v>
      </c>
      <c r="AW594" s="13" t="s">
        <v>31</v>
      </c>
      <c r="AX594" s="13" t="s">
        <v>83</v>
      </c>
      <c r="AY594" s="217" t="s">
        <v>123</v>
      </c>
    </row>
    <row r="595" spans="1:65" s="2" customFormat="1" ht="36">
      <c r="A595" s="33"/>
      <c r="B595" s="34"/>
      <c r="C595" s="228" t="s">
        <v>550</v>
      </c>
      <c r="D595" s="228" t="s">
        <v>449</v>
      </c>
      <c r="E595" s="229" t="s">
        <v>551</v>
      </c>
      <c r="F595" s="230" t="s">
        <v>552</v>
      </c>
      <c r="G595" s="231" t="s">
        <v>127</v>
      </c>
      <c r="H595" s="232">
        <v>39</v>
      </c>
      <c r="I595" s="233"/>
      <c r="J595" s="234">
        <f>ROUND(I595*H595,2)</f>
        <v>0</v>
      </c>
      <c r="K595" s="230" t="s">
        <v>128</v>
      </c>
      <c r="L595" s="38"/>
      <c r="M595" s="235" t="s">
        <v>1</v>
      </c>
      <c r="N595" s="236" t="s">
        <v>40</v>
      </c>
      <c r="O595" s="70"/>
      <c r="P595" s="187">
        <f>O595*H595</f>
        <v>0</v>
      </c>
      <c r="Q595" s="187">
        <v>0</v>
      </c>
      <c r="R595" s="187">
        <f>Q595*H595</f>
        <v>0</v>
      </c>
      <c r="S595" s="187">
        <v>0</v>
      </c>
      <c r="T595" s="188">
        <f>S595*H595</f>
        <v>0</v>
      </c>
      <c r="U595" s="33"/>
      <c r="V595" s="33"/>
      <c r="W595" s="33"/>
      <c r="X595" s="33"/>
      <c r="Y595" s="33"/>
      <c r="Z595" s="33"/>
      <c r="AA595" s="33"/>
      <c r="AB595" s="33"/>
      <c r="AC595" s="33"/>
      <c r="AD595" s="33"/>
      <c r="AE595" s="33"/>
      <c r="AR595" s="189" t="s">
        <v>135</v>
      </c>
      <c r="AT595" s="189" t="s">
        <v>449</v>
      </c>
      <c r="AU595" s="189" t="s">
        <v>83</v>
      </c>
      <c r="AY595" s="16" t="s">
        <v>123</v>
      </c>
      <c r="BE595" s="190">
        <f>IF(N595="základní",J595,0)</f>
        <v>0</v>
      </c>
      <c r="BF595" s="190">
        <f>IF(N595="snížená",J595,0)</f>
        <v>0</v>
      </c>
      <c r="BG595" s="190">
        <f>IF(N595="zákl. přenesená",J595,0)</f>
        <v>0</v>
      </c>
      <c r="BH595" s="190">
        <f>IF(N595="sníž. přenesená",J595,0)</f>
        <v>0</v>
      </c>
      <c r="BI595" s="190">
        <f>IF(N595="nulová",J595,0)</f>
        <v>0</v>
      </c>
      <c r="BJ595" s="16" t="s">
        <v>83</v>
      </c>
      <c r="BK595" s="190">
        <f>ROUND(I595*H595,2)</f>
        <v>0</v>
      </c>
      <c r="BL595" s="16" t="s">
        <v>135</v>
      </c>
      <c r="BM595" s="189" t="s">
        <v>553</v>
      </c>
    </row>
    <row r="596" spans="1:65" s="2" customFormat="1" ht="107.25">
      <c r="A596" s="33"/>
      <c r="B596" s="34"/>
      <c r="C596" s="35"/>
      <c r="D596" s="191" t="s">
        <v>131</v>
      </c>
      <c r="E596" s="35"/>
      <c r="F596" s="192" t="s">
        <v>554</v>
      </c>
      <c r="G596" s="35"/>
      <c r="H596" s="35"/>
      <c r="I596" s="193"/>
      <c r="J596" s="35"/>
      <c r="K596" s="35"/>
      <c r="L596" s="38"/>
      <c r="M596" s="194"/>
      <c r="N596" s="195"/>
      <c r="O596" s="70"/>
      <c r="P596" s="70"/>
      <c r="Q596" s="70"/>
      <c r="R596" s="70"/>
      <c r="S596" s="70"/>
      <c r="T596" s="71"/>
      <c r="U596" s="33"/>
      <c r="V596" s="33"/>
      <c r="W596" s="33"/>
      <c r="X596" s="33"/>
      <c r="Y596" s="33"/>
      <c r="Z596" s="33"/>
      <c r="AA596" s="33"/>
      <c r="AB596" s="33"/>
      <c r="AC596" s="33"/>
      <c r="AD596" s="33"/>
      <c r="AE596" s="33"/>
      <c r="AT596" s="16" t="s">
        <v>131</v>
      </c>
      <c r="AU596" s="16" t="s">
        <v>83</v>
      </c>
    </row>
    <row r="597" spans="1:65" s="12" customFormat="1" ht="11.25">
      <c r="B597" s="196"/>
      <c r="C597" s="197"/>
      <c r="D597" s="191" t="s">
        <v>132</v>
      </c>
      <c r="E597" s="198" t="s">
        <v>1</v>
      </c>
      <c r="F597" s="199" t="s">
        <v>133</v>
      </c>
      <c r="G597" s="197"/>
      <c r="H597" s="200">
        <v>39</v>
      </c>
      <c r="I597" s="201"/>
      <c r="J597" s="197"/>
      <c r="K597" s="197"/>
      <c r="L597" s="202"/>
      <c r="M597" s="203"/>
      <c r="N597" s="204"/>
      <c r="O597" s="204"/>
      <c r="P597" s="204"/>
      <c r="Q597" s="204"/>
      <c r="R597" s="204"/>
      <c r="S597" s="204"/>
      <c r="T597" s="205"/>
      <c r="AT597" s="206" t="s">
        <v>132</v>
      </c>
      <c r="AU597" s="206" t="s">
        <v>83</v>
      </c>
      <c r="AV597" s="12" t="s">
        <v>85</v>
      </c>
      <c r="AW597" s="12" t="s">
        <v>31</v>
      </c>
      <c r="AX597" s="12" t="s">
        <v>75</v>
      </c>
      <c r="AY597" s="206" t="s">
        <v>123</v>
      </c>
    </row>
    <row r="598" spans="1:65" s="13" customFormat="1" ht="11.25">
      <c r="B598" s="207"/>
      <c r="C598" s="208"/>
      <c r="D598" s="191" t="s">
        <v>132</v>
      </c>
      <c r="E598" s="209" t="s">
        <v>1</v>
      </c>
      <c r="F598" s="210" t="s">
        <v>134</v>
      </c>
      <c r="G598" s="208"/>
      <c r="H598" s="211">
        <v>39</v>
      </c>
      <c r="I598" s="212"/>
      <c r="J598" s="208"/>
      <c r="K598" s="208"/>
      <c r="L598" s="213"/>
      <c r="M598" s="214"/>
      <c r="N598" s="215"/>
      <c r="O598" s="215"/>
      <c r="P598" s="215"/>
      <c r="Q598" s="215"/>
      <c r="R598" s="215"/>
      <c r="S598" s="215"/>
      <c r="T598" s="216"/>
      <c r="AT598" s="217" t="s">
        <v>132</v>
      </c>
      <c r="AU598" s="217" t="s">
        <v>83</v>
      </c>
      <c r="AV598" s="13" t="s">
        <v>135</v>
      </c>
      <c r="AW598" s="13" t="s">
        <v>31</v>
      </c>
      <c r="AX598" s="13" t="s">
        <v>83</v>
      </c>
      <c r="AY598" s="217" t="s">
        <v>123</v>
      </c>
    </row>
    <row r="599" spans="1:65" s="2" customFormat="1" ht="16.5" customHeight="1">
      <c r="A599" s="33"/>
      <c r="B599" s="34"/>
      <c r="C599" s="228" t="s">
        <v>555</v>
      </c>
      <c r="D599" s="228" t="s">
        <v>449</v>
      </c>
      <c r="E599" s="229" t="s">
        <v>556</v>
      </c>
      <c r="F599" s="230" t="s">
        <v>557</v>
      </c>
      <c r="G599" s="231" t="s">
        <v>127</v>
      </c>
      <c r="H599" s="232">
        <v>74</v>
      </c>
      <c r="I599" s="233"/>
      <c r="J599" s="234">
        <f>ROUND(I599*H599,2)</f>
        <v>0</v>
      </c>
      <c r="K599" s="230" t="s">
        <v>128</v>
      </c>
      <c r="L599" s="38"/>
      <c r="M599" s="235" t="s">
        <v>1</v>
      </c>
      <c r="N599" s="236" t="s">
        <v>40</v>
      </c>
      <c r="O599" s="70"/>
      <c r="P599" s="187">
        <f>O599*H599</f>
        <v>0</v>
      </c>
      <c r="Q599" s="187">
        <v>0</v>
      </c>
      <c r="R599" s="187">
        <f>Q599*H599</f>
        <v>0</v>
      </c>
      <c r="S599" s="187">
        <v>0</v>
      </c>
      <c r="T599" s="188">
        <f>S599*H599</f>
        <v>0</v>
      </c>
      <c r="U599" s="33"/>
      <c r="V599" s="33"/>
      <c r="W599" s="33"/>
      <c r="X599" s="33"/>
      <c r="Y599" s="33"/>
      <c r="Z599" s="33"/>
      <c r="AA599" s="33"/>
      <c r="AB599" s="33"/>
      <c r="AC599" s="33"/>
      <c r="AD599" s="33"/>
      <c r="AE599" s="33"/>
      <c r="AR599" s="189" t="s">
        <v>135</v>
      </c>
      <c r="AT599" s="189" t="s">
        <v>449</v>
      </c>
      <c r="AU599" s="189" t="s">
        <v>83</v>
      </c>
      <c r="AY599" s="16" t="s">
        <v>123</v>
      </c>
      <c r="BE599" s="190">
        <f>IF(N599="základní",J599,0)</f>
        <v>0</v>
      </c>
      <c r="BF599" s="190">
        <f>IF(N599="snížená",J599,0)</f>
        <v>0</v>
      </c>
      <c r="BG599" s="190">
        <f>IF(N599="zákl. přenesená",J599,0)</f>
        <v>0</v>
      </c>
      <c r="BH599" s="190">
        <f>IF(N599="sníž. přenesená",J599,0)</f>
        <v>0</v>
      </c>
      <c r="BI599" s="190">
        <f>IF(N599="nulová",J599,0)</f>
        <v>0</v>
      </c>
      <c r="BJ599" s="16" t="s">
        <v>83</v>
      </c>
      <c r="BK599" s="190">
        <f>ROUND(I599*H599,2)</f>
        <v>0</v>
      </c>
      <c r="BL599" s="16" t="s">
        <v>135</v>
      </c>
      <c r="BM599" s="189" t="s">
        <v>558</v>
      </c>
    </row>
    <row r="600" spans="1:65" s="2" customFormat="1" ht="29.25">
      <c r="A600" s="33"/>
      <c r="B600" s="34"/>
      <c r="C600" s="35"/>
      <c r="D600" s="191" t="s">
        <v>131</v>
      </c>
      <c r="E600" s="35"/>
      <c r="F600" s="192" t="s">
        <v>559</v>
      </c>
      <c r="G600" s="35"/>
      <c r="H600" s="35"/>
      <c r="I600" s="193"/>
      <c r="J600" s="35"/>
      <c r="K600" s="35"/>
      <c r="L600" s="38"/>
      <c r="M600" s="194"/>
      <c r="N600" s="195"/>
      <c r="O600" s="70"/>
      <c r="P600" s="70"/>
      <c r="Q600" s="70"/>
      <c r="R600" s="70"/>
      <c r="S600" s="70"/>
      <c r="T600" s="71"/>
      <c r="U600" s="33"/>
      <c r="V600" s="33"/>
      <c r="W600" s="33"/>
      <c r="X600" s="33"/>
      <c r="Y600" s="33"/>
      <c r="Z600" s="33"/>
      <c r="AA600" s="33"/>
      <c r="AB600" s="33"/>
      <c r="AC600" s="33"/>
      <c r="AD600" s="33"/>
      <c r="AE600" s="33"/>
      <c r="AT600" s="16" t="s">
        <v>131</v>
      </c>
      <c r="AU600" s="16" t="s">
        <v>83</v>
      </c>
    </row>
    <row r="601" spans="1:65" s="12" customFormat="1" ht="11.25">
      <c r="B601" s="196"/>
      <c r="C601" s="197"/>
      <c r="D601" s="191" t="s">
        <v>132</v>
      </c>
      <c r="E601" s="198" t="s">
        <v>1</v>
      </c>
      <c r="F601" s="199" t="s">
        <v>560</v>
      </c>
      <c r="G601" s="197"/>
      <c r="H601" s="200">
        <v>74</v>
      </c>
      <c r="I601" s="201"/>
      <c r="J601" s="197"/>
      <c r="K601" s="197"/>
      <c r="L601" s="202"/>
      <c r="M601" s="203"/>
      <c r="N601" s="204"/>
      <c r="O601" s="204"/>
      <c r="P601" s="204"/>
      <c r="Q601" s="204"/>
      <c r="R601" s="204"/>
      <c r="S601" s="204"/>
      <c r="T601" s="205"/>
      <c r="AT601" s="206" t="s">
        <v>132</v>
      </c>
      <c r="AU601" s="206" t="s">
        <v>83</v>
      </c>
      <c r="AV601" s="12" t="s">
        <v>85</v>
      </c>
      <c r="AW601" s="12" t="s">
        <v>31</v>
      </c>
      <c r="AX601" s="12" t="s">
        <v>75</v>
      </c>
      <c r="AY601" s="206" t="s">
        <v>123</v>
      </c>
    </row>
    <row r="602" spans="1:65" s="13" customFormat="1" ht="11.25">
      <c r="B602" s="207"/>
      <c r="C602" s="208"/>
      <c r="D602" s="191" t="s">
        <v>132</v>
      </c>
      <c r="E602" s="209" t="s">
        <v>1</v>
      </c>
      <c r="F602" s="210" t="s">
        <v>134</v>
      </c>
      <c r="G602" s="208"/>
      <c r="H602" s="211">
        <v>74</v>
      </c>
      <c r="I602" s="212"/>
      <c r="J602" s="208"/>
      <c r="K602" s="208"/>
      <c r="L602" s="213"/>
      <c r="M602" s="214"/>
      <c r="N602" s="215"/>
      <c r="O602" s="215"/>
      <c r="P602" s="215"/>
      <c r="Q602" s="215"/>
      <c r="R602" s="215"/>
      <c r="S602" s="215"/>
      <c r="T602" s="216"/>
      <c r="AT602" s="217" t="s">
        <v>132</v>
      </c>
      <c r="AU602" s="217" t="s">
        <v>83</v>
      </c>
      <c r="AV602" s="13" t="s">
        <v>135</v>
      </c>
      <c r="AW602" s="13" t="s">
        <v>31</v>
      </c>
      <c r="AX602" s="13" t="s">
        <v>83</v>
      </c>
      <c r="AY602" s="217" t="s">
        <v>123</v>
      </c>
    </row>
    <row r="603" spans="1:65" s="2" customFormat="1" ht="16.5" customHeight="1">
      <c r="A603" s="33"/>
      <c r="B603" s="34"/>
      <c r="C603" s="228" t="s">
        <v>561</v>
      </c>
      <c r="D603" s="228" t="s">
        <v>449</v>
      </c>
      <c r="E603" s="229" t="s">
        <v>562</v>
      </c>
      <c r="F603" s="230" t="s">
        <v>563</v>
      </c>
      <c r="G603" s="231" t="s">
        <v>525</v>
      </c>
      <c r="H603" s="232">
        <v>21.6</v>
      </c>
      <c r="I603" s="233"/>
      <c r="J603" s="234">
        <f>ROUND(I603*H603,2)</f>
        <v>0</v>
      </c>
      <c r="K603" s="230" t="s">
        <v>128</v>
      </c>
      <c r="L603" s="38"/>
      <c r="M603" s="235" t="s">
        <v>1</v>
      </c>
      <c r="N603" s="236" t="s">
        <v>40</v>
      </c>
      <c r="O603" s="70"/>
      <c r="P603" s="187">
        <f>O603*H603</f>
        <v>0</v>
      </c>
      <c r="Q603" s="187">
        <v>0</v>
      </c>
      <c r="R603" s="187">
        <f>Q603*H603</f>
        <v>0</v>
      </c>
      <c r="S603" s="187">
        <v>0</v>
      </c>
      <c r="T603" s="188">
        <f>S603*H603</f>
        <v>0</v>
      </c>
      <c r="U603" s="33"/>
      <c r="V603" s="33"/>
      <c r="W603" s="33"/>
      <c r="X603" s="33"/>
      <c r="Y603" s="33"/>
      <c r="Z603" s="33"/>
      <c r="AA603" s="33"/>
      <c r="AB603" s="33"/>
      <c r="AC603" s="33"/>
      <c r="AD603" s="33"/>
      <c r="AE603" s="33"/>
      <c r="AR603" s="189" t="s">
        <v>135</v>
      </c>
      <c r="AT603" s="189" t="s">
        <v>449</v>
      </c>
      <c r="AU603" s="189" t="s">
        <v>83</v>
      </c>
      <c r="AY603" s="16" t="s">
        <v>123</v>
      </c>
      <c r="BE603" s="190">
        <f>IF(N603="základní",J603,0)</f>
        <v>0</v>
      </c>
      <c r="BF603" s="190">
        <f>IF(N603="snížená",J603,0)</f>
        <v>0</v>
      </c>
      <c r="BG603" s="190">
        <f>IF(N603="zákl. přenesená",J603,0)</f>
        <v>0</v>
      </c>
      <c r="BH603" s="190">
        <f>IF(N603="sníž. přenesená",J603,0)</f>
        <v>0</v>
      </c>
      <c r="BI603" s="190">
        <f>IF(N603="nulová",J603,0)</f>
        <v>0</v>
      </c>
      <c r="BJ603" s="16" t="s">
        <v>83</v>
      </c>
      <c r="BK603" s="190">
        <f>ROUND(I603*H603,2)</f>
        <v>0</v>
      </c>
      <c r="BL603" s="16" t="s">
        <v>135</v>
      </c>
      <c r="BM603" s="189" t="s">
        <v>564</v>
      </c>
    </row>
    <row r="604" spans="1:65" s="2" customFormat="1" ht="58.5">
      <c r="A604" s="33"/>
      <c r="B604" s="34"/>
      <c r="C604" s="35"/>
      <c r="D604" s="191" t="s">
        <v>131</v>
      </c>
      <c r="E604" s="35"/>
      <c r="F604" s="192" t="s">
        <v>565</v>
      </c>
      <c r="G604" s="35"/>
      <c r="H604" s="35"/>
      <c r="I604" s="193"/>
      <c r="J604" s="35"/>
      <c r="K604" s="35"/>
      <c r="L604" s="38"/>
      <c r="M604" s="194"/>
      <c r="N604" s="195"/>
      <c r="O604" s="70"/>
      <c r="P604" s="70"/>
      <c r="Q604" s="70"/>
      <c r="R604" s="70"/>
      <c r="S604" s="70"/>
      <c r="T604" s="71"/>
      <c r="U604" s="33"/>
      <c r="V604" s="33"/>
      <c r="W604" s="33"/>
      <c r="X604" s="33"/>
      <c r="Y604" s="33"/>
      <c r="Z604" s="33"/>
      <c r="AA604" s="33"/>
      <c r="AB604" s="33"/>
      <c r="AC604" s="33"/>
      <c r="AD604" s="33"/>
      <c r="AE604" s="33"/>
      <c r="AT604" s="16" t="s">
        <v>131</v>
      </c>
      <c r="AU604" s="16" t="s">
        <v>83</v>
      </c>
    </row>
    <row r="605" spans="1:65" s="12" customFormat="1" ht="11.25">
      <c r="B605" s="196"/>
      <c r="C605" s="197"/>
      <c r="D605" s="191" t="s">
        <v>132</v>
      </c>
      <c r="E605" s="198" t="s">
        <v>1</v>
      </c>
      <c r="F605" s="199" t="s">
        <v>566</v>
      </c>
      <c r="G605" s="197"/>
      <c r="H605" s="200">
        <v>21.6</v>
      </c>
      <c r="I605" s="201"/>
      <c r="J605" s="197"/>
      <c r="K605" s="197"/>
      <c r="L605" s="202"/>
      <c r="M605" s="203"/>
      <c r="N605" s="204"/>
      <c r="O605" s="204"/>
      <c r="P605" s="204"/>
      <c r="Q605" s="204"/>
      <c r="R605" s="204"/>
      <c r="S605" s="204"/>
      <c r="T605" s="205"/>
      <c r="AT605" s="206" t="s">
        <v>132</v>
      </c>
      <c r="AU605" s="206" t="s">
        <v>83</v>
      </c>
      <c r="AV605" s="12" t="s">
        <v>85</v>
      </c>
      <c r="AW605" s="12" t="s">
        <v>31</v>
      </c>
      <c r="AX605" s="12" t="s">
        <v>75</v>
      </c>
      <c r="AY605" s="206" t="s">
        <v>123</v>
      </c>
    </row>
    <row r="606" spans="1:65" s="13" customFormat="1" ht="11.25">
      <c r="B606" s="207"/>
      <c r="C606" s="208"/>
      <c r="D606" s="191" t="s">
        <v>132</v>
      </c>
      <c r="E606" s="209" t="s">
        <v>1</v>
      </c>
      <c r="F606" s="210" t="s">
        <v>134</v>
      </c>
      <c r="G606" s="208"/>
      <c r="H606" s="211">
        <v>21.6</v>
      </c>
      <c r="I606" s="212"/>
      <c r="J606" s="208"/>
      <c r="K606" s="208"/>
      <c r="L606" s="213"/>
      <c r="M606" s="214"/>
      <c r="N606" s="215"/>
      <c r="O606" s="215"/>
      <c r="P606" s="215"/>
      <c r="Q606" s="215"/>
      <c r="R606" s="215"/>
      <c r="S606" s="215"/>
      <c r="T606" s="216"/>
      <c r="AT606" s="217" t="s">
        <v>132</v>
      </c>
      <c r="AU606" s="217" t="s">
        <v>83</v>
      </c>
      <c r="AV606" s="13" t="s">
        <v>135</v>
      </c>
      <c r="AW606" s="13" t="s">
        <v>31</v>
      </c>
      <c r="AX606" s="13" t="s">
        <v>83</v>
      </c>
      <c r="AY606" s="217" t="s">
        <v>123</v>
      </c>
    </row>
    <row r="607" spans="1:65" s="2" customFormat="1" ht="16.5" customHeight="1">
      <c r="A607" s="33"/>
      <c r="B607" s="34"/>
      <c r="C607" s="228" t="s">
        <v>567</v>
      </c>
      <c r="D607" s="228" t="s">
        <v>449</v>
      </c>
      <c r="E607" s="229" t="s">
        <v>568</v>
      </c>
      <c r="F607" s="230" t="s">
        <v>569</v>
      </c>
      <c r="G607" s="231" t="s">
        <v>127</v>
      </c>
      <c r="H607" s="232">
        <v>24</v>
      </c>
      <c r="I607" s="233"/>
      <c r="J607" s="234">
        <f>ROUND(I607*H607,2)</f>
        <v>0</v>
      </c>
      <c r="K607" s="230" t="s">
        <v>128</v>
      </c>
      <c r="L607" s="38"/>
      <c r="M607" s="235" t="s">
        <v>1</v>
      </c>
      <c r="N607" s="236" t="s">
        <v>40</v>
      </c>
      <c r="O607" s="70"/>
      <c r="P607" s="187">
        <f>O607*H607</f>
        <v>0</v>
      </c>
      <c r="Q607" s="187">
        <v>0</v>
      </c>
      <c r="R607" s="187">
        <f>Q607*H607</f>
        <v>0</v>
      </c>
      <c r="S607" s="187">
        <v>0</v>
      </c>
      <c r="T607" s="188">
        <f>S607*H607</f>
        <v>0</v>
      </c>
      <c r="U607" s="33"/>
      <c r="V607" s="33"/>
      <c r="W607" s="33"/>
      <c r="X607" s="33"/>
      <c r="Y607" s="33"/>
      <c r="Z607" s="33"/>
      <c r="AA607" s="33"/>
      <c r="AB607" s="33"/>
      <c r="AC607" s="33"/>
      <c r="AD607" s="33"/>
      <c r="AE607" s="33"/>
      <c r="AR607" s="189" t="s">
        <v>135</v>
      </c>
      <c r="AT607" s="189" t="s">
        <v>449</v>
      </c>
      <c r="AU607" s="189" t="s">
        <v>83</v>
      </c>
      <c r="AY607" s="16" t="s">
        <v>123</v>
      </c>
      <c r="BE607" s="190">
        <f>IF(N607="základní",J607,0)</f>
        <v>0</v>
      </c>
      <c r="BF607" s="190">
        <f>IF(N607="snížená",J607,0)</f>
        <v>0</v>
      </c>
      <c r="BG607" s="190">
        <f>IF(N607="zákl. přenesená",J607,0)</f>
        <v>0</v>
      </c>
      <c r="BH607" s="190">
        <f>IF(N607="sníž. přenesená",J607,0)</f>
        <v>0</v>
      </c>
      <c r="BI607" s="190">
        <f>IF(N607="nulová",J607,0)</f>
        <v>0</v>
      </c>
      <c r="BJ607" s="16" t="s">
        <v>83</v>
      </c>
      <c r="BK607" s="190">
        <f>ROUND(I607*H607,2)</f>
        <v>0</v>
      </c>
      <c r="BL607" s="16" t="s">
        <v>135</v>
      </c>
      <c r="BM607" s="189" t="s">
        <v>570</v>
      </c>
    </row>
    <row r="608" spans="1:65" s="2" customFormat="1" ht="29.25">
      <c r="A608" s="33"/>
      <c r="B608" s="34"/>
      <c r="C608" s="35"/>
      <c r="D608" s="191" t="s">
        <v>131</v>
      </c>
      <c r="E608" s="35"/>
      <c r="F608" s="192" t="s">
        <v>571</v>
      </c>
      <c r="G608" s="35"/>
      <c r="H608" s="35"/>
      <c r="I608" s="193"/>
      <c r="J608" s="35"/>
      <c r="K608" s="35"/>
      <c r="L608" s="38"/>
      <c r="M608" s="194"/>
      <c r="N608" s="195"/>
      <c r="O608" s="70"/>
      <c r="P608" s="70"/>
      <c r="Q608" s="70"/>
      <c r="R608" s="70"/>
      <c r="S608" s="70"/>
      <c r="T608" s="71"/>
      <c r="U608" s="33"/>
      <c r="V608" s="33"/>
      <c r="W608" s="33"/>
      <c r="X608" s="33"/>
      <c r="Y608" s="33"/>
      <c r="Z608" s="33"/>
      <c r="AA608" s="33"/>
      <c r="AB608" s="33"/>
      <c r="AC608" s="33"/>
      <c r="AD608" s="33"/>
      <c r="AE608" s="33"/>
      <c r="AT608" s="16" t="s">
        <v>131</v>
      </c>
      <c r="AU608" s="16" t="s">
        <v>83</v>
      </c>
    </row>
    <row r="609" spans="1:65" s="12" customFormat="1" ht="11.25">
      <c r="B609" s="196"/>
      <c r="C609" s="197"/>
      <c r="D609" s="191" t="s">
        <v>132</v>
      </c>
      <c r="E609" s="198" t="s">
        <v>1</v>
      </c>
      <c r="F609" s="199" t="s">
        <v>572</v>
      </c>
      <c r="G609" s="197"/>
      <c r="H609" s="200">
        <v>24</v>
      </c>
      <c r="I609" s="201"/>
      <c r="J609" s="197"/>
      <c r="K609" s="197"/>
      <c r="L609" s="202"/>
      <c r="M609" s="203"/>
      <c r="N609" s="204"/>
      <c r="O609" s="204"/>
      <c r="P609" s="204"/>
      <c r="Q609" s="204"/>
      <c r="R609" s="204"/>
      <c r="S609" s="204"/>
      <c r="T609" s="205"/>
      <c r="AT609" s="206" t="s">
        <v>132</v>
      </c>
      <c r="AU609" s="206" t="s">
        <v>83</v>
      </c>
      <c r="AV609" s="12" t="s">
        <v>85</v>
      </c>
      <c r="AW609" s="12" t="s">
        <v>31</v>
      </c>
      <c r="AX609" s="12" t="s">
        <v>75</v>
      </c>
      <c r="AY609" s="206" t="s">
        <v>123</v>
      </c>
    </row>
    <row r="610" spans="1:65" s="13" customFormat="1" ht="11.25">
      <c r="B610" s="207"/>
      <c r="C610" s="208"/>
      <c r="D610" s="191" t="s">
        <v>132</v>
      </c>
      <c r="E610" s="209" t="s">
        <v>1</v>
      </c>
      <c r="F610" s="210" t="s">
        <v>134</v>
      </c>
      <c r="G610" s="208"/>
      <c r="H610" s="211">
        <v>24</v>
      </c>
      <c r="I610" s="212"/>
      <c r="J610" s="208"/>
      <c r="K610" s="208"/>
      <c r="L610" s="213"/>
      <c r="M610" s="214"/>
      <c r="N610" s="215"/>
      <c r="O610" s="215"/>
      <c r="P610" s="215"/>
      <c r="Q610" s="215"/>
      <c r="R610" s="215"/>
      <c r="S610" s="215"/>
      <c r="T610" s="216"/>
      <c r="AT610" s="217" t="s">
        <v>132</v>
      </c>
      <c r="AU610" s="217" t="s">
        <v>83</v>
      </c>
      <c r="AV610" s="13" t="s">
        <v>135</v>
      </c>
      <c r="AW610" s="13" t="s">
        <v>31</v>
      </c>
      <c r="AX610" s="13" t="s">
        <v>83</v>
      </c>
      <c r="AY610" s="217" t="s">
        <v>123</v>
      </c>
    </row>
    <row r="611" spans="1:65" s="2" customFormat="1" ht="24">
      <c r="A611" s="33"/>
      <c r="B611" s="34"/>
      <c r="C611" s="228" t="s">
        <v>573</v>
      </c>
      <c r="D611" s="228" t="s">
        <v>449</v>
      </c>
      <c r="E611" s="229" t="s">
        <v>574</v>
      </c>
      <c r="F611" s="230" t="s">
        <v>575</v>
      </c>
      <c r="G611" s="231" t="s">
        <v>576</v>
      </c>
      <c r="H611" s="232">
        <v>42.655999999999999</v>
      </c>
      <c r="I611" s="233"/>
      <c r="J611" s="234">
        <f>ROUND(I611*H611,2)</f>
        <v>0</v>
      </c>
      <c r="K611" s="230" t="s">
        <v>128</v>
      </c>
      <c r="L611" s="38"/>
      <c r="M611" s="235" t="s">
        <v>1</v>
      </c>
      <c r="N611" s="236" t="s">
        <v>40</v>
      </c>
      <c r="O611" s="70"/>
      <c r="P611" s="187">
        <f>O611*H611</f>
        <v>0</v>
      </c>
      <c r="Q611" s="187">
        <v>0</v>
      </c>
      <c r="R611" s="187">
        <f>Q611*H611</f>
        <v>0</v>
      </c>
      <c r="S611" s="187">
        <v>0</v>
      </c>
      <c r="T611" s="188">
        <f>S611*H611</f>
        <v>0</v>
      </c>
      <c r="U611" s="33"/>
      <c r="V611" s="33"/>
      <c r="W611" s="33"/>
      <c r="X611" s="33"/>
      <c r="Y611" s="33"/>
      <c r="Z611" s="33"/>
      <c r="AA611" s="33"/>
      <c r="AB611" s="33"/>
      <c r="AC611" s="33"/>
      <c r="AD611" s="33"/>
      <c r="AE611" s="33"/>
      <c r="AR611" s="189" t="s">
        <v>135</v>
      </c>
      <c r="AT611" s="189" t="s">
        <v>449</v>
      </c>
      <c r="AU611" s="189" t="s">
        <v>83</v>
      </c>
      <c r="AY611" s="16" t="s">
        <v>123</v>
      </c>
      <c r="BE611" s="190">
        <f>IF(N611="základní",J611,0)</f>
        <v>0</v>
      </c>
      <c r="BF611" s="190">
        <f>IF(N611="snížená",J611,0)</f>
        <v>0</v>
      </c>
      <c r="BG611" s="190">
        <f>IF(N611="zákl. přenesená",J611,0)</f>
        <v>0</v>
      </c>
      <c r="BH611" s="190">
        <f>IF(N611="sníž. přenesená",J611,0)</f>
        <v>0</v>
      </c>
      <c r="BI611" s="190">
        <f>IF(N611="nulová",J611,0)</f>
        <v>0</v>
      </c>
      <c r="BJ611" s="16" t="s">
        <v>83</v>
      </c>
      <c r="BK611" s="190">
        <f>ROUND(I611*H611,2)</f>
        <v>0</v>
      </c>
      <c r="BL611" s="16" t="s">
        <v>135</v>
      </c>
      <c r="BM611" s="189" t="s">
        <v>577</v>
      </c>
    </row>
    <row r="612" spans="1:65" s="2" customFormat="1" ht="78">
      <c r="A612" s="33"/>
      <c r="B612" s="34"/>
      <c r="C612" s="35"/>
      <c r="D612" s="191" t="s">
        <v>131</v>
      </c>
      <c r="E612" s="35"/>
      <c r="F612" s="192" t="s">
        <v>578</v>
      </c>
      <c r="G612" s="35"/>
      <c r="H612" s="35"/>
      <c r="I612" s="193"/>
      <c r="J612" s="35"/>
      <c r="K612" s="35"/>
      <c r="L612" s="38"/>
      <c r="M612" s="194"/>
      <c r="N612" s="195"/>
      <c r="O612" s="70"/>
      <c r="P612" s="70"/>
      <c r="Q612" s="70"/>
      <c r="R612" s="70"/>
      <c r="S612" s="70"/>
      <c r="T612" s="71"/>
      <c r="U612" s="33"/>
      <c r="V612" s="33"/>
      <c r="W612" s="33"/>
      <c r="X612" s="33"/>
      <c r="Y612" s="33"/>
      <c r="Z612" s="33"/>
      <c r="AA612" s="33"/>
      <c r="AB612" s="33"/>
      <c r="AC612" s="33"/>
      <c r="AD612" s="33"/>
      <c r="AE612" s="33"/>
      <c r="AT612" s="16" t="s">
        <v>131</v>
      </c>
      <c r="AU612" s="16" t="s">
        <v>83</v>
      </c>
    </row>
    <row r="613" spans="1:65" s="12" customFormat="1" ht="11.25">
      <c r="B613" s="196"/>
      <c r="C613" s="197"/>
      <c r="D613" s="191" t="s">
        <v>132</v>
      </c>
      <c r="E613" s="198" t="s">
        <v>1</v>
      </c>
      <c r="F613" s="199" t="s">
        <v>579</v>
      </c>
      <c r="G613" s="197"/>
      <c r="H613" s="200">
        <v>6.0179999999999998</v>
      </c>
      <c r="I613" s="201"/>
      <c r="J613" s="197"/>
      <c r="K613" s="197"/>
      <c r="L613" s="202"/>
      <c r="M613" s="203"/>
      <c r="N613" s="204"/>
      <c r="O613" s="204"/>
      <c r="P613" s="204"/>
      <c r="Q613" s="204"/>
      <c r="R613" s="204"/>
      <c r="S613" s="204"/>
      <c r="T613" s="205"/>
      <c r="AT613" s="206" t="s">
        <v>132</v>
      </c>
      <c r="AU613" s="206" t="s">
        <v>83</v>
      </c>
      <c r="AV613" s="12" t="s">
        <v>85</v>
      </c>
      <c r="AW613" s="12" t="s">
        <v>31</v>
      </c>
      <c r="AX613" s="12" t="s">
        <v>75</v>
      </c>
      <c r="AY613" s="206" t="s">
        <v>123</v>
      </c>
    </row>
    <row r="614" spans="1:65" s="12" customFormat="1" ht="11.25">
      <c r="B614" s="196"/>
      <c r="C614" s="197"/>
      <c r="D614" s="191" t="s">
        <v>132</v>
      </c>
      <c r="E614" s="198" t="s">
        <v>1</v>
      </c>
      <c r="F614" s="199" t="s">
        <v>580</v>
      </c>
      <c r="G614" s="197"/>
      <c r="H614" s="200">
        <v>8.1199999999999992</v>
      </c>
      <c r="I614" s="201"/>
      <c r="J614" s="197"/>
      <c r="K614" s="197"/>
      <c r="L614" s="202"/>
      <c r="M614" s="203"/>
      <c r="N614" s="204"/>
      <c r="O614" s="204"/>
      <c r="P614" s="204"/>
      <c r="Q614" s="204"/>
      <c r="R614" s="204"/>
      <c r="S614" s="204"/>
      <c r="T614" s="205"/>
      <c r="AT614" s="206" t="s">
        <v>132</v>
      </c>
      <c r="AU614" s="206" t="s">
        <v>83</v>
      </c>
      <c r="AV614" s="12" t="s">
        <v>85</v>
      </c>
      <c r="AW614" s="12" t="s">
        <v>31</v>
      </c>
      <c r="AX614" s="12" t="s">
        <v>75</v>
      </c>
      <c r="AY614" s="206" t="s">
        <v>123</v>
      </c>
    </row>
    <row r="615" spans="1:65" s="12" customFormat="1" ht="11.25">
      <c r="B615" s="196"/>
      <c r="C615" s="197"/>
      <c r="D615" s="191" t="s">
        <v>132</v>
      </c>
      <c r="E615" s="198" t="s">
        <v>1</v>
      </c>
      <c r="F615" s="199" t="s">
        <v>581</v>
      </c>
      <c r="G615" s="197"/>
      <c r="H615" s="200">
        <v>8.49</v>
      </c>
      <c r="I615" s="201"/>
      <c r="J615" s="197"/>
      <c r="K615" s="197"/>
      <c r="L615" s="202"/>
      <c r="M615" s="203"/>
      <c r="N615" s="204"/>
      <c r="O615" s="204"/>
      <c r="P615" s="204"/>
      <c r="Q615" s="204"/>
      <c r="R615" s="204"/>
      <c r="S615" s="204"/>
      <c r="T615" s="205"/>
      <c r="AT615" s="206" t="s">
        <v>132</v>
      </c>
      <c r="AU615" s="206" t="s">
        <v>83</v>
      </c>
      <c r="AV615" s="12" t="s">
        <v>85</v>
      </c>
      <c r="AW615" s="12" t="s">
        <v>31</v>
      </c>
      <c r="AX615" s="12" t="s">
        <v>75</v>
      </c>
      <c r="AY615" s="206" t="s">
        <v>123</v>
      </c>
    </row>
    <row r="616" spans="1:65" s="12" customFormat="1" ht="11.25">
      <c r="B616" s="196"/>
      <c r="C616" s="197"/>
      <c r="D616" s="191" t="s">
        <v>132</v>
      </c>
      <c r="E616" s="198" t="s">
        <v>1</v>
      </c>
      <c r="F616" s="199" t="s">
        <v>582</v>
      </c>
      <c r="G616" s="197"/>
      <c r="H616" s="200">
        <v>7.4379999999999997</v>
      </c>
      <c r="I616" s="201"/>
      <c r="J616" s="197"/>
      <c r="K616" s="197"/>
      <c r="L616" s="202"/>
      <c r="M616" s="203"/>
      <c r="N616" s="204"/>
      <c r="O616" s="204"/>
      <c r="P616" s="204"/>
      <c r="Q616" s="204"/>
      <c r="R616" s="204"/>
      <c r="S616" s="204"/>
      <c r="T616" s="205"/>
      <c r="AT616" s="206" t="s">
        <v>132</v>
      </c>
      <c r="AU616" s="206" t="s">
        <v>83</v>
      </c>
      <c r="AV616" s="12" t="s">
        <v>85</v>
      </c>
      <c r="AW616" s="12" t="s">
        <v>31</v>
      </c>
      <c r="AX616" s="12" t="s">
        <v>75</v>
      </c>
      <c r="AY616" s="206" t="s">
        <v>123</v>
      </c>
    </row>
    <row r="617" spans="1:65" s="12" customFormat="1" ht="11.25">
      <c r="B617" s="196"/>
      <c r="C617" s="197"/>
      <c r="D617" s="191" t="s">
        <v>132</v>
      </c>
      <c r="E617" s="198" t="s">
        <v>1</v>
      </c>
      <c r="F617" s="199" t="s">
        <v>583</v>
      </c>
      <c r="G617" s="197"/>
      <c r="H617" s="200">
        <v>5.81</v>
      </c>
      <c r="I617" s="201"/>
      <c r="J617" s="197"/>
      <c r="K617" s="197"/>
      <c r="L617" s="202"/>
      <c r="M617" s="203"/>
      <c r="N617" s="204"/>
      <c r="O617" s="204"/>
      <c r="P617" s="204"/>
      <c r="Q617" s="204"/>
      <c r="R617" s="204"/>
      <c r="S617" s="204"/>
      <c r="T617" s="205"/>
      <c r="AT617" s="206" t="s">
        <v>132</v>
      </c>
      <c r="AU617" s="206" t="s">
        <v>83</v>
      </c>
      <c r="AV617" s="12" t="s">
        <v>85</v>
      </c>
      <c r="AW617" s="12" t="s">
        <v>31</v>
      </c>
      <c r="AX617" s="12" t="s">
        <v>75</v>
      </c>
      <c r="AY617" s="206" t="s">
        <v>123</v>
      </c>
    </row>
    <row r="618" spans="1:65" s="12" customFormat="1" ht="11.25">
      <c r="B618" s="196"/>
      <c r="C618" s="197"/>
      <c r="D618" s="191" t="s">
        <v>132</v>
      </c>
      <c r="E618" s="198" t="s">
        <v>1</v>
      </c>
      <c r="F618" s="199" t="s">
        <v>584</v>
      </c>
      <c r="G618" s="197"/>
      <c r="H618" s="200">
        <v>6.78</v>
      </c>
      <c r="I618" s="201"/>
      <c r="J618" s="197"/>
      <c r="K618" s="197"/>
      <c r="L618" s="202"/>
      <c r="M618" s="203"/>
      <c r="N618" s="204"/>
      <c r="O618" s="204"/>
      <c r="P618" s="204"/>
      <c r="Q618" s="204"/>
      <c r="R618" s="204"/>
      <c r="S618" s="204"/>
      <c r="T618" s="205"/>
      <c r="AT618" s="206" t="s">
        <v>132</v>
      </c>
      <c r="AU618" s="206" t="s">
        <v>83</v>
      </c>
      <c r="AV618" s="12" t="s">
        <v>85</v>
      </c>
      <c r="AW618" s="12" t="s">
        <v>31</v>
      </c>
      <c r="AX618" s="12" t="s">
        <v>75</v>
      </c>
      <c r="AY618" s="206" t="s">
        <v>123</v>
      </c>
    </row>
    <row r="619" spans="1:65" s="13" customFormat="1" ht="11.25">
      <c r="B619" s="207"/>
      <c r="C619" s="208"/>
      <c r="D619" s="191" t="s">
        <v>132</v>
      </c>
      <c r="E619" s="209" t="s">
        <v>1</v>
      </c>
      <c r="F619" s="210" t="s">
        <v>134</v>
      </c>
      <c r="G619" s="208"/>
      <c r="H619" s="211">
        <v>42.655999999999999</v>
      </c>
      <c r="I619" s="212"/>
      <c r="J619" s="208"/>
      <c r="K619" s="208"/>
      <c r="L619" s="213"/>
      <c r="M619" s="214"/>
      <c r="N619" s="215"/>
      <c r="O619" s="215"/>
      <c r="P619" s="215"/>
      <c r="Q619" s="215"/>
      <c r="R619" s="215"/>
      <c r="S619" s="215"/>
      <c r="T619" s="216"/>
      <c r="AT619" s="217" t="s">
        <v>132</v>
      </c>
      <c r="AU619" s="217" t="s">
        <v>83</v>
      </c>
      <c r="AV619" s="13" t="s">
        <v>135</v>
      </c>
      <c r="AW619" s="13" t="s">
        <v>31</v>
      </c>
      <c r="AX619" s="13" t="s">
        <v>83</v>
      </c>
      <c r="AY619" s="217" t="s">
        <v>123</v>
      </c>
    </row>
    <row r="620" spans="1:65" s="2" customFormat="1" ht="16.5" customHeight="1">
      <c r="A620" s="33"/>
      <c r="B620" s="34"/>
      <c r="C620" s="228" t="s">
        <v>585</v>
      </c>
      <c r="D620" s="228" t="s">
        <v>449</v>
      </c>
      <c r="E620" s="229" t="s">
        <v>586</v>
      </c>
      <c r="F620" s="230" t="s">
        <v>587</v>
      </c>
      <c r="G620" s="231" t="s">
        <v>576</v>
      </c>
      <c r="H620" s="232">
        <v>21.327999999999999</v>
      </c>
      <c r="I620" s="233"/>
      <c r="J620" s="234">
        <f>ROUND(I620*H620,2)</f>
        <v>0</v>
      </c>
      <c r="K620" s="230" t="s">
        <v>128</v>
      </c>
      <c r="L620" s="38"/>
      <c r="M620" s="235" t="s">
        <v>1</v>
      </c>
      <c r="N620" s="236" t="s">
        <v>40</v>
      </c>
      <c r="O620" s="70"/>
      <c r="P620" s="187">
        <f>O620*H620</f>
        <v>0</v>
      </c>
      <c r="Q620" s="187">
        <v>0</v>
      </c>
      <c r="R620" s="187">
        <f>Q620*H620</f>
        <v>0</v>
      </c>
      <c r="S620" s="187">
        <v>0</v>
      </c>
      <c r="T620" s="188">
        <f>S620*H620</f>
        <v>0</v>
      </c>
      <c r="U620" s="33"/>
      <c r="V620" s="33"/>
      <c r="W620" s="33"/>
      <c r="X620" s="33"/>
      <c r="Y620" s="33"/>
      <c r="Z620" s="33"/>
      <c r="AA620" s="33"/>
      <c r="AB620" s="33"/>
      <c r="AC620" s="33"/>
      <c r="AD620" s="33"/>
      <c r="AE620" s="33"/>
      <c r="AR620" s="189" t="s">
        <v>135</v>
      </c>
      <c r="AT620" s="189" t="s">
        <v>449</v>
      </c>
      <c r="AU620" s="189" t="s">
        <v>83</v>
      </c>
      <c r="AY620" s="16" t="s">
        <v>123</v>
      </c>
      <c r="BE620" s="190">
        <f>IF(N620="základní",J620,0)</f>
        <v>0</v>
      </c>
      <c r="BF620" s="190">
        <f>IF(N620="snížená",J620,0)</f>
        <v>0</v>
      </c>
      <c r="BG620" s="190">
        <f>IF(N620="zákl. přenesená",J620,0)</f>
        <v>0</v>
      </c>
      <c r="BH620" s="190">
        <f>IF(N620="sníž. přenesená",J620,0)</f>
        <v>0</v>
      </c>
      <c r="BI620" s="190">
        <f>IF(N620="nulová",J620,0)</f>
        <v>0</v>
      </c>
      <c r="BJ620" s="16" t="s">
        <v>83</v>
      </c>
      <c r="BK620" s="190">
        <f>ROUND(I620*H620,2)</f>
        <v>0</v>
      </c>
      <c r="BL620" s="16" t="s">
        <v>135</v>
      </c>
      <c r="BM620" s="189" t="s">
        <v>588</v>
      </c>
    </row>
    <row r="621" spans="1:65" s="2" customFormat="1" ht="29.25">
      <c r="A621" s="33"/>
      <c r="B621" s="34"/>
      <c r="C621" s="35"/>
      <c r="D621" s="191" t="s">
        <v>131</v>
      </c>
      <c r="E621" s="35"/>
      <c r="F621" s="192" t="s">
        <v>589</v>
      </c>
      <c r="G621" s="35"/>
      <c r="H621" s="35"/>
      <c r="I621" s="193"/>
      <c r="J621" s="35"/>
      <c r="K621" s="35"/>
      <c r="L621" s="38"/>
      <c r="M621" s="194"/>
      <c r="N621" s="195"/>
      <c r="O621" s="70"/>
      <c r="P621" s="70"/>
      <c r="Q621" s="70"/>
      <c r="R621" s="70"/>
      <c r="S621" s="70"/>
      <c r="T621" s="71"/>
      <c r="U621" s="33"/>
      <c r="V621" s="33"/>
      <c r="W621" s="33"/>
      <c r="X621" s="33"/>
      <c r="Y621" s="33"/>
      <c r="Z621" s="33"/>
      <c r="AA621" s="33"/>
      <c r="AB621" s="33"/>
      <c r="AC621" s="33"/>
      <c r="AD621" s="33"/>
      <c r="AE621" s="33"/>
      <c r="AT621" s="16" t="s">
        <v>131</v>
      </c>
      <c r="AU621" s="16" t="s">
        <v>83</v>
      </c>
    </row>
    <row r="622" spans="1:65" s="12" customFormat="1" ht="11.25">
      <c r="B622" s="196"/>
      <c r="C622" s="197"/>
      <c r="D622" s="191" t="s">
        <v>132</v>
      </c>
      <c r="E622" s="198" t="s">
        <v>1</v>
      </c>
      <c r="F622" s="199" t="s">
        <v>590</v>
      </c>
      <c r="G622" s="197"/>
      <c r="H622" s="200">
        <v>3.0089999999999999</v>
      </c>
      <c r="I622" s="201"/>
      <c r="J622" s="197"/>
      <c r="K622" s="197"/>
      <c r="L622" s="202"/>
      <c r="M622" s="203"/>
      <c r="N622" s="204"/>
      <c r="O622" s="204"/>
      <c r="P622" s="204"/>
      <c r="Q622" s="204"/>
      <c r="R622" s="204"/>
      <c r="S622" s="204"/>
      <c r="T622" s="205"/>
      <c r="AT622" s="206" t="s">
        <v>132</v>
      </c>
      <c r="AU622" s="206" t="s">
        <v>83</v>
      </c>
      <c r="AV622" s="12" t="s">
        <v>85</v>
      </c>
      <c r="AW622" s="12" t="s">
        <v>31</v>
      </c>
      <c r="AX622" s="12" t="s">
        <v>75</v>
      </c>
      <c r="AY622" s="206" t="s">
        <v>123</v>
      </c>
    </row>
    <row r="623" spans="1:65" s="12" customFormat="1" ht="11.25">
      <c r="B623" s="196"/>
      <c r="C623" s="197"/>
      <c r="D623" s="191" t="s">
        <v>132</v>
      </c>
      <c r="E623" s="198" t="s">
        <v>1</v>
      </c>
      <c r="F623" s="199" t="s">
        <v>591</v>
      </c>
      <c r="G623" s="197"/>
      <c r="H623" s="200">
        <v>4.0599999999999996</v>
      </c>
      <c r="I623" s="201"/>
      <c r="J623" s="197"/>
      <c r="K623" s="197"/>
      <c r="L623" s="202"/>
      <c r="M623" s="203"/>
      <c r="N623" s="204"/>
      <c r="O623" s="204"/>
      <c r="P623" s="204"/>
      <c r="Q623" s="204"/>
      <c r="R623" s="204"/>
      <c r="S623" s="204"/>
      <c r="T623" s="205"/>
      <c r="AT623" s="206" t="s">
        <v>132</v>
      </c>
      <c r="AU623" s="206" t="s">
        <v>83</v>
      </c>
      <c r="AV623" s="12" t="s">
        <v>85</v>
      </c>
      <c r="AW623" s="12" t="s">
        <v>31</v>
      </c>
      <c r="AX623" s="12" t="s">
        <v>75</v>
      </c>
      <c r="AY623" s="206" t="s">
        <v>123</v>
      </c>
    </row>
    <row r="624" spans="1:65" s="12" customFormat="1" ht="11.25">
      <c r="B624" s="196"/>
      <c r="C624" s="197"/>
      <c r="D624" s="191" t="s">
        <v>132</v>
      </c>
      <c r="E624" s="198" t="s">
        <v>1</v>
      </c>
      <c r="F624" s="199" t="s">
        <v>592</v>
      </c>
      <c r="G624" s="197"/>
      <c r="H624" s="200">
        <v>4.2450000000000001</v>
      </c>
      <c r="I624" s="201"/>
      <c r="J624" s="197"/>
      <c r="K624" s="197"/>
      <c r="L624" s="202"/>
      <c r="M624" s="203"/>
      <c r="N624" s="204"/>
      <c r="O624" s="204"/>
      <c r="P624" s="204"/>
      <c r="Q624" s="204"/>
      <c r="R624" s="204"/>
      <c r="S624" s="204"/>
      <c r="T624" s="205"/>
      <c r="AT624" s="206" t="s">
        <v>132</v>
      </c>
      <c r="AU624" s="206" t="s">
        <v>83</v>
      </c>
      <c r="AV624" s="12" t="s">
        <v>85</v>
      </c>
      <c r="AW624" s="12" t="s">
        <v>31</v>
      </c>
      <c r="AX624" s="12" t="s">
        <v>75</v>
      </c>
      <c r="AY624" s="206" t="s">
        <v>123</v>
      </c>
    </row>
    <row r="625" spans="1:65" s="12" customFormat="1" ht="11.25">
      <c r="B625" s="196"/>
      <c r="C625" s="197"/>
      <c r="D625" s="191" t="s">
        <v>132</v>
      </c>
      <c r="E625" s="198" t="s">
        <v>1</v>
      </c>
      <c r="F625" s="199" t="s">
        <v>593</v>
      </c>
      <c r="G625" s="197"/>
      <c r="H625" s="200">
        <v>3.7189999999999999</v>
      </c>
      <c r="I625" s="201"/>
      <c r="J625" s="197"/>
      <c r="K625" s="197"/>
      <c r="L625" s="202"/>
      <c r="M625" s="203"/>
      <c r="N625" s="204"/>
      <c r="O625" s="204"/>
      <c r="P625" s="204"/>
      <c r="Q625" s="204"/>
      <c r="R625" s="204"/>
      <c r="S625" s="204"/>
      <c r="T625" s="205"/>
      <c r="AT625" s="206" t="s">
        <v>132</v>
      </c>
      <c r="AU625" s="206" t="s">
        <v>83</v>
      </c>
      <c r="AV625" s="12" t="s">
        <v>85</v>
      </c>
      <c r="AW625" s="12" t="s">
        <v>31</v>
      </c>
      <c r="AX625" s="12" t="s">
        <v>75</v>
      </c>
      <c r="AY625" s="206" t="s">
        <v>123</v>
      </c>
    </row>
    <row r="626" spans="1:65" s="12" customFormat="1" ht="11.25">
      <c r="B626" s="196"/>
      <c r="C626" s="197"/>
      <c r="D626" s="191" t="s">
        <v>132</v>
      </c>
      <c r="E626" s="198" t="s">
        <v>1</v>
      </c>
      <c r="F626" s="199" t="s">
        <v>594</v>
      </c>
      <c r="G626" s="197"/>
      <c r="H626" s="200">
        <v>2.9049999999999998</v>
      </c>
      <c r="I626" s="201"/>
      <c r="J626" s="197"/>
      <c r="K626" s="197"/>
      <c r="L626" s="202"/>
      <c r="M626" s="203"/>
      <c r="N626" s="204"/>
      <c r="O626" s="204"/>
      <c r="P626" s="204"/>
      <c r="Q626" s="204"/>
      <c r="R626" s="204"/>
      <c r="S626" s="204"/>
      <c r="T626" s="205"/>
      <c r="AT626" s="206" t="s">
        <v>132</v>
      </c>
      <c r="AU626" s="206" t="s">
        <v>83</v>
      </c>
      <c r="AV626" s="12" t="s">
        <v>85</v>
      </c>
      <c r="AW626" s="12" t="s">
        <v>31</v>
      </c>
      <c r="AX626" s="12" t="s">
        <v>75</v>
      </c>
      <c r="AY626" s="206" t="s">
        <v>123</v>
      </c>
    </row>
    <row r="627" spans="1:65" s="12" customFormat="1" ht="11.25">
      <c r="B627" s="196"/>
      <c r="C627" s="197"/>
      <c r="D627" s="191" t="s">
        <v>132</v>
      </c>
      <c r="E627" s="198" t="s">
        <v>1</v>
      </c>
      <c r="F627" s="199" t="s">
        <v>595</v>
      </c>
      <c r="G627" s="197"/>
      <c r="H627" s="200">
        <v>3.39</v>
      </c>
      <c r="I627" s="201"/>
      <c r="J627" s="197"/>
      <c r="K627" s="197"/>
      <c r="L627" s="202"/>
      <c r="M627" s="203"/>
      <c r="N627" s="204"/>
      <c r="O627" s="204"/>
      <c r="P627" s="204"/>
      <c r="Q627" s="204"/>
      <c r="R627" s="204"/>
      <c r="S627" s="204"/>
      <c r="T627" s="205"/>
      <c r="AT627" s="206" t="s">
        <v>132</v>
      </c>
      <c r="AU627" s="206" t="s">
        <v>83</v>
      </c>
      <c r="AV627" s="12" t="s">
        <v>85</v>
      </c>
      <c r="AW627" s="12" t="s">
        <v>31</v>
      </c>
      <c r="AX627" s="12" t="s">
        <v>75</v>
      </c>
      <c r="AY627" s="206" t="s">
        <v>123</v>
      </c>
    </row>
    <row r="628" spans="1:65" s="13" customFormat="1" ht="11.25">
      <c r="B628" s="207"/>
      <c r="C628" s="208"/>
      <c r="D628" s="191" t="s">
        <v>132</v>
      </c>
      <c r="E628" s="209" t="s">
        <v>1</v>
      </c>
      <c r="F628" s="210" t="s">
        <v>134</v>
      </c>
      <c r="G628" s="208"/>
      <c r="H628" s="211">
        <v>21.327999999999999</v>
      </c>
      <c r="I628" s="212"/>
      <c r="J628" s="208"/>
      <c r="K628" s="208"/>
      <c r="L628" s="213"/>
      <c r="M628" s="214"/>
      <c r="N628" s="215"/>
      <c r="O628" s="215"/>
      <c r="P628" s="215"/>
      <c r="Q628" s="215"/>
      <c r="R628" s="215"/>
      <c r="S628" s="215"/>
      <c r="T628" s="216"/>
      <c r="AT628" s="217" t="s">
        <v>132</v>
      </c>
      <c r="AU628" s="217" t="s">
        <v>83</v>
      </c>
      <c r="AV628" s="13" t="s">
        <v>135</v>
      </c>
      <c r="AW628" s="13" t="s">
        <v>31</v>
      </c>
      <c r="AX628" s="13" t="s">
        <v>83</v>
      </c>
      <c r="AY628" s="217" t="s">
        <v>123</v>
      </c>
    </row>
    <row r="629" spans="1:65" s="2" customFormat="1" ht="16.5" customHeight="1">
      <c r="A629" s="33"/>
      <c r="B629" s="34"/>
      <c r="C629" s="228" t="s">
        <v>596</v>
      </c>
      <c r="D629" s="228" t="s">
        <v>449</v>
      </c>
      <c r="E629" s="229" t="s">
        <v>597</v>
      </c>
      <c r="F629" s="230" t="s">
        <v>598</v>
      </c>
      <c r="G629" s="231" t="s">
        <v>576</v>
      </c>
      <c r="H629" s="232">
        <v>21.327999999999999</v>
      </c>
      <c r="I629" s="233"/>
      <c r="J629" s="234">
        <f>ROUND(I629*H629,2)</f>
        <v>0</v>
      </c>
      <c r="K629" s="230" t="s">
        <v>128</v>
      </c>
      <c r="L629" s="38"/>
      <c r="M629" s="235" t="s">
        <v>1</v>
      </c>
      <c r="N629" s="236" t="s">
        <v>40</v>
      </c>
      <c r="O629" s="70"/>
      <c r="P629" s="187">
        <f>O629*H629</f>
        <v>0</v>
      </c>
      <c r="Q629" s="187">
        <v>0</v>
      </c>
      <c r="R629" s="187">
        <f>Q629*H629</f>
        <v>0</v>
      </c>
      <c r="S629" s="187">
        <v>0</v>
      </c>
      <c r="T629" s="188">
        <f>S629*H629</f>
        <v>0</v>
      </c>
      <c r="U629" s="33"/>
      <c r="V629" s="33"/>
      <c r="W629" s="33"/>
      <c r="X629" s="33"/>
      <c r="Y629" s="33"/>
      <c r="Z629" s="33"/>
      <c r="AA629" s="33"/>
      <c r="AB629" s="33"/>
      <c r="AC629" s="33"/>
      <c r="AD629" s="33"/>
      <c r="AE629" s="33"/>
      <c r="AR629" s="189" t="s">
        <v>135</v>
      </c>
      <c r="AT629" s="189" t="s">
        <v>449</v>
      </c>
      <c r="AU629" s="189" t="s">
        <v>83</v>
      </c>
      <c r="AY629" s="16" t="s">
        <v>123</v>
      </c>
      <c r="BE629" s="190">
        <f>IF(N629="základní",J629,0)</f>
        <v>0</v>
      </c>
      <c r="BF629" s="190">
        <f>IF(N629="snížená",J629,0)</f>
        <v>0</v>
      </c>
      <c r="BG629" s="190">
        <f>IF(N629="zákl. přenesená",J629,0)</f>
        <v>0</v>
      </c>
      <c r="BH629" s="190">
        <f>IF(N629="sníž. přenesená",J629,0)</f>
        <v>0</v>
      </c>
      <c r="BI629" s="190">
        <f>IF(N629="nulová",J629,0)</f>
        <v>0</v>
      </c>
      <c r="BJ629" s="16" t="s">
        <v>83</v>
      </c>
      <c r="BK629" s="190">
        <f>ROUND(I629*H629,2)</f>
        <v>0</v>
      </c>
      <c r="BL629" s="16" t="s">
        <v>135</v>
      </c>
      <c r="BM629" s="189" t="s">
        <v>599</v>
      </c>
    </row>
    <row r="630" spans="1:65" s="2" customFormat="1" ht="39">
      <c r="A630" s="33"/>
      <c r="B630" s="34"/>
      <c r="C630" s="35"/>
      <c r="D630" s="191" t="s">
        <v>131</v>
      </c>
      <c r="E630" s="35"/>
      <c r="F630" s="192" t="s">
        <v>600</v>
      </c>
      <c r="G630" s="35"/>
      <c r="H630" s="35"/>
      <c r="I630" s="193"/>
      <c r="J630" s="35"/>
      <c r="K630" s="35"/>
      <c r="L630" s="38"/>
      <c r="M630" s="194"/>
      <c r="N630" s="195"/>
      <c r="O630" s="70"/>
      <c r="P630" s="70"/>
      <c r="Q630" s="70"/>
      <c r="R630" s="70"/>
      <c r="S630" s="70"/>
      <c r="T630" s="71"/>
      <c r="U630" s="33"/>
      <c r="V630" s="33"/>
      <c r="W630" s="33"/>
      <c r="X630" s="33"/>
      <c r="Y630" s="33"/>
      <c r="Z630" s="33"/>
      <c r="AA630" s="33"/>
      <c r="AB630" s="33"/>
      <c r="AC630" s="33"/>
      <c r="AD630" s="33"/>
      <c r="AE630" s="33"/>
      <c r="AT630" s="16" t="s">
        <v>131</v>
      </c>
      <c r="AU630" s="16" t="s">
        <v>83</v>
      </c>
    </row>
    <row r="631" spans="1:65" s="12" customFormat="1" ht="11.25">
      <c r="B631" s="196"/>
      <c r="C631" s="197"/>
      <c r="D631" s="191" t="s">
        <v>132</v>
      </c>
      <c r="E631" s="198" t="s">
        <v>1</v>
      </c>
      <c r="F631" s="199" t="s">
        <v>590</v>
      </c>
      <c r="G631" s="197"/>
      <c r="H631" s="200">
        <v>3.0089999999999999</v>
      </c>
      <c r="I631" s="201"/>
      <c r="J631" s="197"/>
      <c r="K631" s="197"/>
      <c r="L631" s="202"/>
      <c r="M631" s="203"/>
      <c r="N631" s="204"/>
      <c r="O631" s="204"/>
      <c r="P631" s="204"/>
      <c r="Q631" s="204"/>
      <c r="R631" s="204"/>
      <c r="S631" s="204"/>
      <c r="T631" s="205"/>
      <c r="AT631" s="206" t="s">
        <v>132</v>
      </c>
      <c r="AU631" s="206" t="s">
        <v>83</v>
      </c>
      <c r="AV631" s="12" t="s">
        <v>85</v>
      </c>
      <c r="AW631" s="12" t="s">
        <v>31</v>
      </c>
      <c r="AX631" s="12" t="s">
        <v>75</v>
      </c>
      <c r="AY631" s="206" t="s">
        <v>123</v>
      </c>
    </row>
    <row r="632" spans="1:65" s="12" customFormat="1" ht="11.25">
      <c r="B632" s="196"/>
      <c r="C632" s="197"/>
      <c r="D632" s="191" t="s">
        <v>132</v>
      </c>
      <c r="E632" s="198" t="s">
        <v>1</v>
      </c>
      <c r="F632" s="199" t="s">
        <v>591</v>
      </c>
      <c r="G632" s="197"/>
      <c r="H632" s="200">
        <v>4.0599999999999996</v>
      </c>
      <c r="I632" s="201"/>
      <c r="J632" s="197"/>
      <c r="K632" s="197"/>
      <c r="L632" s="202"/>
      <c r="M632" s="203"/>
      <c r="N632" s="204"/>
      <c r="O632" s="204"/>
      <c r="P632" s="204"/>
      <c r="Q632" s="204"/>
      <c r="R632" s="204"/>
      <c r="S632" s="204"/>
      <c r="T632" s="205"/>
      <c r="AT632" s="206" t="s">
        <v>132</v>
      </c>
      <c r="AU632" s="206" t="s">
        <v>83</v>
      </c>
      <c r="AV632" s="12" t="s">
        <v>85</v>
      </c>
      <c r="AW632" s="12" t="s">
        <v>31</v>
      </c>
      <c r="AX632" s="12" t="s">
        <v>75</v>
      </c>
      <c r="AY632" s="206" t="s">
        <v>123</v>
      </c>
    </row>
    <row r="633" spans="1:65" s="12" customFormat="1" ht="11.25">
      <c r="B633" s="196"/>
      <c r="C633" s="197"/>
      <c r="D633" s="191" t="s">
        <v>132</v>
      </c>
      <c r="E633" s="198" t="s">
        <v>1</v>
      </c>
      <c r="F633" s="199" t="s">
        <v>592</v>
      </c>
      <c r="G633" s="197"/>
      <c r="H633" s="200">
        <v>4.2450000000000001</v>
      </c>
      <c r="I633" s="201"/>
      <c r="J633" s="197"/>
      <c r="K633" s="197"/>
      <c r="L633" s="202"/>
      <c r="M633" s="203"/>
      <c r="N633" s="204"/>
      <c r="O633" s="204"/>
      <c r="P633" s="204"/>
      <c r="Q633" s="204"/>
      <c r="R633" s="204"/>
      <c r="S633" s="204"/>
      <c r="T633" s="205"/>
      <c r="AT633" s="206" t="s">
        <v>132</v>
      </c>
      <c r="AU633" s="206" t="s">
        <v>83</v>
      </c>
      <c r="AV633" s="12" t="s">
        <v>85</v>
      </c>
      <c r="AW633" s="12" t="s">
        <v>31</v>
      </c>
      <c r="AX633" s="12" t="s">
        <v>75</v>
      </c>
      <c r="AY633" s="206" t="s">
        <v>123</v>
      </c>
    </row>
    <row r="634" spans="1:65" s="12" customFormat="1" ht="11.25">
      <c r="B634" s="196"/>
      <c r="C634" s="197"/>
      <c r="D634" s="191" t="s">
        <v>132</v>
      </c>
      <c r="E634" s="198" t="s">
        <v>1</v>
      </c>
      <c r="F634" s="199" t="s">
        <v>593</v>
      </c>
      <c r="G634" s="197"/>
      <c r="H634" s="200">
        <v>3.7189999999999999</v>
      </c>
      <c r="I634" s="201"/>
      <c r="J634" s="197"/>
      <c r="K634" s="197"/>
      <c r="L634" s="202"/>
      <c r="M634" s="203"/>
      <c r="N634" s="204"/>
      <c r="O634" s="204"/>
      <c r="P634" s="204"/>
      <c r="Q634" s="204"/>
      <c r="R634" s="204"/>
      <c r="S634" s="204"/>
      <c r="T634" s="205"/>
      <c r="AT634" s="206" t="s">
        <v>132</v>
      </c>
      <c r="AU634" s="206" t="s">
        <v>83</v>
      </c>
      <c r="AV634" s="12" t="s">
        <v>85</v>
      </c>
      <c r="AW634" s="12" t="s">
        <v>31</v>
      </c>
      <c r="AX634" s="12" t="s">
        <v>75</v>
      </c>
      <c r="AY634" s="206" t="s">
        <v>123</v>
      </c>
    </row>
    <row r="635" spans="1:65" s="12" customFormat="1" ht="11.25">
      <c r="B635" s="196"/>
      <c r="C635" s="197"/>
      <c r="D635" s="191" t="s">
        <v>132</v>
      </c>
      <c r="E635" s="198" t="s">
        <v>1</v>
      </c>
      <c r="F635" s="199" t="s">
        <v>594</v>
      </c>
      <c r="G635" s="197"/>
      <c r="H635" s="200">
        <v>2.9049999999999998</v>
      </c>
      <c r="I635" s="201"/>
      <c r="J635" s="197"/>
      <c r="K635" s="197"/>
      <c r="L635" s="202"/>
      <c r="M635" s="203"/>
      <c r="N635" s="204"/>
      <c r="O635" s="204"/>
      <c r="P635" s="204"/>
      <c r="Q635" s="204"/>
      <c r="R635" s="204"/>
      <c r="S635" s="204"/>
      <c r="T635" s="205"/>
      <c r="AT635" s="206" t="s">
        <v>132</v>
      </c>
      <c r="AU635" s="206" t="s">
        <v>83</v>
      </c>
      <c r="AV635" s="12" t="s">
        <v>85</v>
      </c>
      <c r="AW635" s="12" t="s">
        <v>31</v>
      </c>
      <c r="AX635" s="12" t="s">
        <v>75</v>
      </c>
      <c r="AY635" s="206" t="s">
        <v>123</v>
      </c>
    </row>
    <row r="636" spans="1:65" s="12" customFormat="1" ht="11.25">
      <c r="B636" s="196"/>
      <c r="C636" s="197"/>
      <c r="D636" s="191" t="s">
        <v>132</v>
      </c>
      <c r="E636" s="198" t="s">
        <v>1</v>
      </c>
      <c r="F636" s="199" t="s">
        <v>595</v>
      </c>
      <c r="G636" s="197"/>
      <c r="H636" s="200">
        <v>3.39</v>
      </c>
      <c r="I636" s="201"/>
      <c r="J636" s="197"/>
      <c r="K636" s="197"/>
      <c r="L636" s="202"/>
      <c r="M636" s="203"/>
      <c r="N636" s="204"/>
      <c r="O636" s="204"/>
      <c r="P636" s="204"/>
      <c r="Q636" s="204"/>
      <c r="R636" s="204"/>
      <c r="S636" s="204"/>
      <c r="T636" s="205"/>
      <c r="AT636" s="206" t="s">
        <v>132</v>
      </c>
      <c r="AU636" s="206" t="s">
        <v>83</v>
      </c>
      <c r="AV636" s="12" t="s">
        <v>85</v>
      </c>
      <c r="AW636" s="12" t="s">
        <v>31</v>
      </c>
      <c r="AX636" s="12" t="s">
        <v>75</v>
      </c>
      <c r="AY636" s="206" t="s">
        <v>123</v>
      </c>
    </row>
    <row r="637" spans="1:65" s="13" customFormat="1" ht="11.25">
      <c r="B637" s="207"/>
      <c r="C637" s="208"/>
      <c r="D637" s="191" t="s">
        <v>132</v>
      </c>
      <c r="E637" s="209" t="s">
        <v>1</v>
      </c>
      <c r="F637" s="210" t="s">
        <v>134</v>
      </c>
      <c r="G637" s="208"/>
      <c r="H637" s="211">
        <v>21.327999999999999</v>
      </c>
      <c r="I637" s="212"/>
      <c r="J637" s="208"/>
      <c r="K637" s="208"/>
      <c r="L637" s="213"/>
      <c r="M637" s="214"/>
      <c r="N637" s="215"/>
      <c r="O637" s="215"/>
      <c r="P637" s="215"/>
      <c r="Q637" s="215"/>
      <c r="R637" s="215"/>
      <c r="S637" s="215"/>
      <c r="T637" s="216"/>
      <c r="AT637" s="217" t="s">
        <v>132</v>
      </c>
      <c r="AU637" s="217" t="s">
        <v>83</v>
      </c>
      <c r="AV637" s="13" t="s">
        <v>135</v>
      </c>
      <c r="AW637" s="13" t="s">
        <v>31</v>
      </c>
      <c r="AX637" s="13" t="s">
        <v>83</v>
      </c>
      <c r="AY637" s="217" t="s">
        <v>123</v>
      </c>
    </row>
    <row r="638" spans="1:65" s="2" customFormat="1" ht="24">
      <c r="A638" s="33"/>
      <c r="B638" s="34"/>
      <c r="C638" s="228" t="s">
        <v>601</v>
      </c>
      <c r="D638" s="228" t="s">
        <v>449</v>
      </c>
      <c r="E638" s="229" t="s">
        <v>602</v>
      </c>
      <c r="F638" s="230" t="s">
        <v>603</v>
      </c>
      <c r="G638" s="231" t="s">
        <v>127</v>
      </c>
      <c r="H638" s="232">
        <v>114</v>
      </c>
      <c r="I638" s="233"/>
      <c r="J638" s="234">
        <f>ROUND(I638*H638,2)</f>
        <v>0</v>
      </c>
      <c r="K638" s="230" t="s">
        <v>128</v>
      </c>
      <c r="L638" s="38"/>
      <c r="M638" s="235" t="s">
        <v>1</v>
      </c>
      <c r="N638" s="236" t="s">
        <v>40</v>
      </c>
      <c r="O638" s="70"/>
      <c r="P638" s="187">
        <f>O638*H638</f>
        <v>0</v>
      </c>
      <c r="Q638" s="187">
        <v>0</v>
      </c>
      <c r="R638" s="187">
        <f>Q638*H638</f>
        <v>0</v>
      </c>
      <c r="S638" s="187">
        <v>0</v>
      </c>
      <c r="T638" s="188">
        <f>S638*H638</f>
        <v>0</v>
      </c>
      <c r="U638" s="33"/>
      <c r="V638" s="33"/>
      <c r="W638" s="33"/>
      <c r="X638" s="33"/>
      <c r="Y638" s="33"/>
      <c r="Z638" s="33"/>
      <c r="AA638" s="33"/>
      <c r="AB638" s="33"/>
      <c r="AC638" s="33"/>
      <c r="AD638" s="33"/>
      <c r="AE638" s="33"/>
      <c r="AR638" s="189" t="s">
        <v>135</v>
      </c>
      <c r="AT638" s="189" t="s">
        <v>449</v>
      </c>
      <c r="AU638" s="189" t="s">
        <v>83</v>
      </c>
      <c r="AY638" s="16" t="s">
        <v>123</v>
      </c>
      <c r="BE638" s="190">
        <f>IF(N638="základní",J638,0)</f>
        <v>0</v>
      </c>
      <c r="BF638" s="190">
        <f>IF(N638="snížená",J638,0)</f>
        <v>0</v>
      </c>
      <c r="BG638" s="190">
        <f>IF(N638="zákl. přenesená",J638,0)</f>
        <v>0</v>
      </c>
      <c r="BH638" s="190">
        <f>IF(N638="sníž. přenesená",J638,0)</f>
        <v>0</v>
      </c>
      <c r="BI638" s="190">
        <f>IF(N638="nulová",J638,0)</f>
        <v>0</v>
      </c>
      <c r="BJ638" s="16" t="s">
        <v>83</v>
      </c>
      <c r="BK638" s="190">
        <f>ROUND(I638*H638,2)</f>
        <v>0</v>
      </c>
      <c r="BL638" s="16" t="s">
        <v>135</v>
      </c>
      <c r="BM638" s="189" t="s">
        <v>604</v>
      </c>
    </row>
    <row r="639" spans="1:65" s="2" customFormat="1" ht="29.25">
      <c r="A639" s="33"/>
      <c r="B639" s="34"/>
      <c r="C639" s="35"/>
      <c r="D639" s="191" t="s">
        <v>131</v>
      </c>
      <c r="E639" s="35"/>
      <c r="F639" s="192" t="s">
        <v>605</v>
      </c>
      <c r="G639" s="35"/>
      <c r="H639" s="35"/>
      <c r="I639" s="193"/>
      <c r="J639" s="35"/>
      <c r="K639" s="35"/>
      <c r="L639" s="38"/>
      <c r="M639" s="194"/>
      <c r="N639" s="195"/>
      <c r="O639" s="70"/>
      <c r="P639" s="70"/>
      <c r="Q639" s="70"/>
      <c r="R639" s="70"/>
      <c r="S639" s="70"/>
      <c r="T639" s="71"/>
      <c r="U639" s="33"/>
      <c r="V639" s="33"/>
      <c r="W639" s="33"/>
      <c r="X639" s="33"/>
      <c r="Y639" s="33"/>
      <c r="Z639" s="33"/>
      <c r="AA639" s="33"/>
      <c r="AB639" s="33"/>
      <c r="AC639" s="33"/>
      <c r="AD639" s="33"/>
      <c r="AE639" s="33"/>
      <c r="AT639" s="16" t="s">
        <v>131</v>
      </c>
      <c r="AU639" s="16" t="s">
        <v>83</v>
      </c>
    </row>
    <row r="640" spans="1:65" s="12" customFormat="1" ht="11.25">
      <c r="B640" s="196"/>
      <c r="C640" s="197"/>
      <c r="D640" s="191" t="s">
        <v>132</v>
      </c>
      <c r="E640" s="198" t="s">
        <v>1</v>
      </c>
      <c r="F640" s="199" t="s">
        <v>606</v>
      </c>
      <c r="G640" s="197"/>
      <c r="H640" s="200">
        <v>114</v>
      </c>
      <c r="I640" s="201"/>
      <c r="J640" s="197"/>
      <c r="K640" s="197"/>
      <c r="L640" s="202"/>
      <c r="M640" s="203"/>
      <c r="N640" s="204"/>
      <c r="O640" s="204"/>
      <c r="P640" s="204"/>
      <c r="Q640" s="204"/>
      <c r="R640" s="204"/>
      <c r="S640" s="204"/>
      <c r="T640" s="205"/>
      <c r="AT640" s="206" t="s">
        <v>132</v>
      </c>
      <c r="AU640" s="206" t="s">
        <v>83</v>
      </c>
      <c r="AV640" s="12" t="s">
        <v>85</v>
      </c>
      <c r="AW640" s="12" t="s">
        <v>31</v>
      </c>
      <c r="AX640" s="12" t="s">
        <v>75</v>
      </c>
      <c r="AY640" s="206" t="s">
        <v>123</v>
      </c>
    </row>
    <row r="641" spans="1:65" s="13" customFormat="1" ht="11.25">
      <c r="B641" s="207"/>
      <c r="C641" s="208"/>
      <c r="D641" s="191" t="s">
        <v>132</v>
      </c>
      <c r="E641" s="209" t="s">
        <v>1</v>
      </c>
      <c r="F641" s="210" t="s">
        <v>134</v>
      </c>
      <c r="G641" s="208"/>
      <c r="H641" s="211">
        <v>114</v>
      </c>
      <c r="I641" s="212"/>
      <c r="J641" s="208"/>
      <c r="K641" s="208"/>
      <c r="L641" s="213"/>
      <c r="M641" s="214"/>
      <c r="N641" s="215"/>
      <c r="O641" s="215"/>
      <c r="P641" s="215"/>
      <c r="Q641" s="215"/>
      <c r="R641" s="215"/>
      <c r="S641" s="215"/>
      <c r="T641" s="216"/>
      <c r="AT641" s="217" t="s">
        <v>132</v>
      </c>
      <c r="AU641" s="217" t="s">
        <v>83</v>
      </c>
      <c r="AV641" s="13" t="s">
        <v>135</v>
      </c>
      <c r="AW641" s="13" t="s">
        <v>31</v>
      </c>
      <c r="AX641" s="13" t="s">
        <v>83</v>
      </c>
      <c r="AY641" s="217" t="s">
        <v>123</v>
      </c>
    </row>
    <row r="642" spans="1:65" s="2" customFormat="1" ht="16.5" customHeight="1">
      <c r="A642" s="33"/>
      <c r="B642" s="34"/>
      <c r="C642" s="228" t="s">
        <v>607</v>
      </c>
      <c r="D642" s="228" t="s">
        <v>449</v>
      </c>
      <c r="E642" s="229" t="s">
        <v>608</v>
      </c>
      <c r="F642" s="230" t="s">
        <v>609</v>
      </c>
      <c r="G642" s="231" t="s">
        <v>127</v>
      </c>
      <c r="H642" s="232">
        <v>1665</v>
      </c>
      <c r="I642" s="233"/>
      <c r="J642" s="234">
        <f>ROUND(I642*H642,2)</f>
        <v>0</v>
      </c>
      <c r="K642" s="230" t="s">
        <v>128</v>
      </c>
      <c r="L642" s="38"/>
      <c r="M642" s="235" t="s">
        <v>1</v>
      </c>
      <c r="N642" s="236" t="s">
        <v>40</v>
      </c>
      <c r="O642" s="70"/>
      <c r="P642" s="187">
        <f>O642*H642</f>
        <v>0</v>
      </c>
      <c r="Q642" s="187">
        <v>0</v>
      </c>
      <c r="R642" s="187">
        <f>Q642*H642</f>
        <v>0</v>
      </c>
      <c r="S642" s="187">
        <v>0</v>
      </c>
      <c r="T642" s="188">
        <f>S642*H642</f>
        <v>0</v>
      </c>
      <c r="U642" s="33"/>
      <c r="V642" s="33"/>
      <c r="W642" s="33"/>
      <c r="X642" s="33"/>
      <c r="Y642" s="33"/>
      <c r="Z642" s="33"/>
      <c r="AA642" s="33"/>
      <c r="AB642" s="33"/>
      <c r="AC642" s="33"/>
      <c r="AD642" s="33"/>
      <c r="AE642" s="33"/>
      <c r="AR642" s="189" t="s">
        <v>135</v>
      </c>
      <c r="AT642" s="189" t="s">
        <v>449</v>
      </c>
      <c r="AU642" s="189" t="s">
        <v>83</v>
      </c>
      <c r="AY642" s="16" t="s">
        <v>123</v>
      </c>
      <c r="BE642" s="190">
        <f>IF(N642="základní",J642,0)</f>
        <v>0</v>
      </c>
      <c r="BF642" s="190">
        <f>IF(N642="snížená",J642,0)</f>
        <v>0</v>
      </c>
      <c r="BG642" s="190">
        <f>IF(N642="zákl. přenesená",J642,0)</f>
        <v>0</v>
      </c>
      <c r="BH642" s="190">
        <f>IF(N642="sníž. přenesená",J642,0)</f>
        <v>0</v>
      </c>
      <c r="BI642" s="190">
        <f>IF(N642="nulová",J642,0)</f>
        <v>0</v>
      </c>
      <c r="BJ642" s="16" t="s">
        <v>83</v>
      </c>
      <c r="BK642" s="190">
        <f>ROUND(I642*H642,2)</f>
        <v>0</v>
      </c>
      <c r="BL642" s="16" t="s">
        <v>135</v>
      </c>
      <c r="BM642" s="189" t="s">
        <v>610</v>
      </c>
    </row>
    <row r="643" spans="1:65" s="2" customFormat="1" ht="29.25">
      <c r="A643" s="33"/>
      <c r="B643" s="34"/>
      <c r="C643" s="35"/>
      <c r="D643" s="191" t="s">
        <v>131</v>
      </c>
      <c r="E643" s="35"/>
      <c r="F643" s="192" t="s">
        <v>611</v>
      </c>
      <c r="G643" s="35"/>
      <c r="H643" s="35"/>
      <c r="I643" s="193"/>
      <c r="J643" s="35"/>
      <c r="K643" s="35"/>
      <c r="L643" s="38"/>
      <c r="M643" s="194"/>
      <c r="N643" s="195"/>
      <c r="O643" s="70"/>
      <c r="P643" s="70"/>
      <c r="Q643" s="70"/>
      <c r="R643" s="70"/>
      <c r="S643" s="70"/>
      <c r="T643" s="71"/>
      <c r="U643" s="33"/>
      <c r="V643" s="33"/>
      <c r="W643" s="33"/>
      <c r="X643" s="33"/>
      <c r="Y643" s="33"/>
      <c r="Z643" s="33"/>
      <c r="AA643" s="33"/>
      <c r="AB643" s="33"/>
      <c r="AC643" s="33"/>
      <c r="AD643" s="33"/>
      <c r="AE643" s="33"/>
      <c r="AT643" s="16" t="s">
        <v>131</v>
      </c>
      <c r="AU643" s="16" t="s">
        <v>83</v>
      </c>
    </row>
    <row r="644" spans="1:65" s="12" customFormat="1" ht="11.25">
      <c r="B644" s="196"/>
      <c r="C644" s="197"/>
      <c r="D644" s="191" t="s">
        <v>132</v>
      </c>
      <c r="E644" s="198" t="s">
        <v>1</v>
      </c>
      <c r="F644" s="199" t="s">
        <v>612</v>
      </c>
      <c r="G644" s="197"/>
      <c r="H644" s="200">
        <v>184.917</v>
      </c>
      <c r="I644" s="201"/>
      <c r="J644" s="197"/>
      <c r="K644" s="197"/>
      <c r="L644" s="202"/>
      <c r="M644" s="203"/>
      <c r="N644" s="204"/>
      <c r="O644" s="204"/>
      <c r="P644" s="204"/>
      <c r="Q644" s="204"/>
      <c r="R644" s="204"/>
      <c r="S644" s="204"/>
      <c r="T644" s="205"/>
      <c r="AT644" s="206" t="s">
        <v>132</v>
      </c>
      <c r="AU644" s="206" t="s">
        <v>83</v>
      </c>
      <c r="AV644" s="12" t="s">
        <v>85</v>
      </c>
      <c r="AW644" s="12" t="s">
        <v>31</v>
      </c>
      <c r="AX644" s="12" t="s">
        <v>75</v>
      </c>
      <c r="AY644" s="206" t="s">
        <v>123</v>
      </c>
    </row>
    <row r="645" spans="1:65" s="12" customFormat="1" ht="11.25">
      <c r="B645" s="196"/>
      <c r="C645" s="197"/>
      <c r="D645" s="191" t="s">
        <v>132</v>
      </c>
      <c r="E645" s="198" t="s">
        <v>1</v>
      </c>
      <c r="F645" s="199" t="s">
        <v>613</v>
      </c>
      <c r="G645" s="197"/>
      <c r="H645" s="200">
        <v>1.083</v>
      </c>
      <c r="I645" s="201"/>
      <c r="J645" s="197"/>
      <c r="K645" s="197"/>
      <c r="L645" s="202"/>
      <c r="M645" s="203"/>
      <c r="N645" s="204"/>
      <c r="O645" s="204"/>
      <c r="P645" s="204"/>
      <c r="Q645" s="204"/>
      <c r="R645" s="204"/>
      <c r="S645" s="204"/>
      <c r="T645" s="205"/>
      <c r="AT645" s="206" t="s">
        <v>132</v>
      </c>
      <c r="AU645" s="206" t="s">
        <v>83</v>
      </c>
      <c r="AV645" s="12" t="s">
        <v>85</v>
      </c>
      <c r="AW645" s="12" t="s">
        <v>31</v>
      </c>
      <c r="AX645" s="12" t="s">
        <v>75</v>
      </c>
      <c r="AY645" s="206" t="s">
        <v>123</v>
      </c>
    </row>
    <row r="646" spans="1:65" s="12" customFormat="1" ht="11.25">
      <c r="B646" s="196"/>
      <c r="C646" s="197"/>
      <c r="D646" s="191" t="s">
        <v>132</v>
      </c>
      <c r="E646" s="198" t="s">
        <v>1</v>
      </c>
      <c r="F646" s="199" t="s">
        <v>614</v>
      </c>
      <c r="G646" s="197"/>
      <c r="H646" s="200">
        <v>324.66699999999997</v>
      </c>
      <c r="I646" s="201"/>
      <c r="J646" s="197"/>
      <c r="K646" s="197"/>
      <c r="L646" s="202"/>
      <c r="M646" s="203"/>
      <c r="N646" s="204"/>
      <c r="O646" s="204"/>
      <c r="P646" s="204"/>
      <c r="Q646" s="204"/>
      <c r="R646" s="204"/>
      <c r="S646" s="204"/>
      <c r="T646" s="205"/>
      <c r="AT646" s="206" t="s">
        <v>132</v>
      </c>
      <c r="AU646" s="206" t="s">
        <v>83</v>
      </c>
      <c r="AV646" s="12" t="s">
        <v>85</v>
      </c>
      <c r="AW646" s="12" t="s">
        <v>31</v>
      </c>
      <c r="AX646" s="12" t="s">
        <v>75</v>
      </c>
      <c r="AY646" s="206" t="s">
        <v>123</v>
      </c>
    </row>
    <row r="647" spans="1:65" s="12" customFormat="1" ht="11.25">
      <c r="B647" s="196"/>
      <c r="C647" s="197"/>
      <c r="D647" s="191" t="s">
        <v>132</v>
      </c>
      <c r="E647" s="198" t="s">
        <v>1</v>
      </c>
      <c r="F647" s="199" t="s">
        <v>615</v>
      </c>
      <c r="G647" s="197"/>
      <c r="H647" s="200">
        <v>1.333</v>
      </c>
      <c r="I647" s="201"/>
      <c r="J647" s="197"/>
      <c r="K647" s="197"/>
      <c r="L647" s="202"/>
      <c r="M647" s="203"/>
      <c r="N647" s="204"/>
      <c r="O647" s="204"/>
      <c r="P647" s="204"/>
      <c r="Q647" s="204"/>
      <c r="R647" s="204"/>
      <c r="S647" s="204"/>
      <c r="T647" s="205"/>
      <c r="AT647" s="206" t="s">
        <v>132</v>
      </c>
      <c r="AU647" s="206" t="s">
        <v>83</v>
      </c>
      <c r="AV647" s="12" t="s">
        <v>85</v>
      </c>
      <c r="AW647" s="12" t="s">
        <v>31</v>
      </c>
      <c r="AX647" s="12" t="s">
        <v>75</v>
      </c>
      <c r="AY647" s="206" t="s">
        <v>123</v>
      </c>
    </row>
    <row r="648" spans="1:65" s="12" customFormat="1" ht="11.25">
      <c r="B648" s="196"/>
      <c r="C648" s="197"/>
      <c r="D648" s="191" t="s">
        <v>132</v>
      </c>
      <c r="E648" s="198" t="s">
        <v>1</v>
      </c>
      <c r="F648" s="199" t="s">
        <v>616</v>
      </c>
      <c r="G648" s="197"/>
      <c r="H648" s="200">
        <v>338.91699999999997</v>
      </c>
      <c r="I648" s="201"/>
      <c r="J648" s="197"/>
      <c r="K648" s="197"/>
      <c r="L648" s="202"/>
      <c r="M648" s="203"/>
      <c r="N648" s="204"/>
      <c r="O648" s="204"/>
      <c r="P648" s="204"/>
      <c r="Q648" s="204"/>
      <c r="R648" s="204"/>
      <c r="S648" s="204"/>
      <c r="T648" s="205"/>
      <c r="AT648" s="206" t="s">
        <v>132</v>
      </c>
      <c r="AU648" s="206" t="s">
        <v>83</v>
      </c>
      <c r="AV648" s="12" t="s">
        <v>85</v>
      </c>
      <c r="AW648" s="12" t="s">
        <v>31</v>
      </c>
      <c r="AX648" s="12" t="s">
        <v>75</v>
      </c>
      <c r="AY648" s="206" t="s">
        <v>123</v>
      </c>
    </row>
    <row r="649" spans="1:65" s="12" customFormat="1" ht="11.25">
      <c r="B649" s="196"/>
      <c r="C649" s="197"/>
      <c r="D649" s="191" t="s">
        <v>132</v>
      </c>
      <c r="E649" s="198" t="s">
        <v>1</v>
      </c>
      <c r="F649" s="199" t="s">
        <v>613</v>
      </c>
      <c r="G649" s="197"/>
      <c r="H649" s="200">
        <v>1.083</v>
      </c>
      <c r="I649" s="201"/>
      <c r="J649" s="197"/>
      <c r="K649" s="197"/>
      <c r="L649" s="202"/>
      <c r="M649" s="203"/>
      <c r="N649" s="204"/>
      <c r="O649" s="204"/>
      <c r="P649" s="204"/>
      <c r="Q649" s="204"/>
      <c r="R649" s="204"/>
      <c r="S649" s="204"/>
      <c r="T649" s="205"/>
      <c r="AT649" s="206" t="s">
        <v>132</v>
      </c>
      <c r="AU649" s="206" t="s">
        <v>83</v>
      </c>
      <c r="AV649" s="12" t="s">
        <v>85</v>
      </c>
      <c r="AW649" s="12" t="s">
        <v>31</v>
      </c>
      <c r="AX649" s="12" t="s">
        <v>75</v>
      </c>
      <c r="AY649" s="206" t="s">
        <v>123</v>
      </c>
    </row>
    <row r="650" spans="1:65" s="12" customFormat="1" ht="11.25">
      <c r="B650" s="196"/>
      <c r="C650" s="197"/>
      <c r="D650" s="191" t="s">
        <v>132</v>
      </c>
      <c r="E650" s="198" t="s">
        <v>1</v>
      </c>
      <c r="F650" s="199" t="s">
        <v>617</v>
      </c>
      <c r="G650" s="197"/>
      <c r="H650" s="200">
        <v>292.83300000000003</v>
      </c>
      <c r="I650" s="201"/>
      <c r="J650" s="197"/>
      <c r="K650" s="197"/>
      <c r="L650" s="202"/>
      <c r="M650" s="203"/>
      <c r="N650" s="204"/>
      <c r="O650" s="204"/>
      <c r="P650" s="204"/>
      <c r="Q650" s="204"/>
      <c r="R650" s="204"/>
      <c r="S650" s="204"/>
      <c r="T650" s="205"/>
      <c r="AT650" s="206" t="s">
        <v>132</v>
      </c>
      <c r="AU650" s="206" t="s">
        <v>83</v>
      </c>
      <c r="AV650" s="12" t="s">
        <v>85</v>
      </c>
      <c r="AW650" s="12" t="s">
        <v>31</v>
      </c>
      <c r="AX650" s="12" t="s">
        <v>75</v>
      </c>
      <c r="AY650" s="206" t="s">
        <v>123</v>
      </c>
    </row>
    <row r="651" spans="1:65" s="12" customFormat="1" ht="11.25">
      <c r="B651" s="196"/>
      <c r="C651" s="197"/>
      <c r="D651" s="191" t="s">
        <v>132</v>
      </c>
      <c r="E651" s="198" t="s">
        <v>1</v>
      </c>
      <c r="F651" s="199" t="s">
        <v>618</v>
      </c>
      <c r="G651" s="197"/>
      <c r="H651" s="200">
        <v>1.167</v>
      </c>
      <c r="I651" s="201"/>
      <c r="J651" s="197"/>
      <c r="K651" s="197"/>
      <c r="L651" s="202"/>
      <c r="M651" s="203"/>
      <c r="N651" s="204"/>
      <c r="O651" s="204"/>
      <c r="P651" s="204"/>
      <c r="Q651" s="204"/>
      <c r="R651" s="204"/>
      <c r="S651" s="204"/>
      <c r="T651" s="205"/>
      <c r="AT651" s="206" t="s">
        <v>132</v>
      </c>
      <c r="AU651" s="206" t="s">
        <v>83</v>
      </c>
      <c r="AV651" s="12" t="s">
        <v>85</v>
      </c>
      <c r="AW651" s="12" t="s">
        <v>31</v>
      </c>
      <c r="AX651" s="12" t="s">
        <v>75</v>
      </c>
      <c r="AY651" s="206" t="s">
        <v>123</v>
      </c>
    </row>
    <row r="652" spans="1:65" s="12" customFormat="1" ht="11.25">
      <c r="B652" s="196"/>
      <c r="C652" s="197"/>
      <c r="D652" s="191" t="s">
        <v>132</v>
      </c>
      <c r="E652" s="198" t="s">
        <v>1</v>
      </c>
      <c r="F652" s="199" t="s">
        <v>619</v>
      </c>
      <c r="G652" s="197"/>
      <c r="H652" s="200">
        <v>237.5</v>
      </c>
      <c r="I652" s="201"/>
      <c r="J652" s="197"/>
      <c r="K652" s="197"/>
      <c r="L652" s="202"/>
      <c r="M652" s="203"/>
      <c r="N652" s="204"/>
      <c r="O652" s="204"/>
      <c r="P652" s="204"/>
      <c r="Q652" s="204"/>
      <c r="R652" s="204"/>
      <c r="S652" s="204"/>
      <c r="T652" s="205"/>
      <c r="AT652" s="206" t="s">
        <v>132</v>
      </c>
      <c r="AU652" s="206" t="s">
        <v>83</v>
      </c>
      <c r="AV652" s="12" t="s">
        <v>85</v>
      </c>
      <c r="AW652" s="12" t="s">
        <v>31</v>
      </c>
      <c r="AX652" s="12" t="s">
        <v>75</v>
      </c>
      <c r="AY652" s="206" t="s">
        <v>123</v>
      </c>
    </row>
    <row r="653" spans="1:65" s="12" customFormat="1" ht="11.25">
      <c r="B653" s="196"/>
      <c r="C653" s="197"/>
      <c r="D653" s="191" t="s">
        <v>132</v>
      </c>
      <c r="E653" s="198" t="s">
        <v>1</v>
      </c>
      <c r="F653" s="199" t="s">
        <v>620</v>
      </c>
      <c r="G653" s="197"/>
      <c r="H653" s="200">
        <v>0.5</v>
      </c>
      <c r="I653" s="201"/>
      <c r="J653" s="197"/>
      <c r="K653" s="197"/>
      <c r="L653" s="202"/>
      <c r="M653" s="203"/>
      <c r="N653" s="204"/>
      <c r="O653" s="204"/>
      <c r="P653" s="204"/>
      <c r="Q653" s="204"/>
      <c r="R653" s="204"/>
      <c r="S653" s="204"/>
      <c r="T653" s="205"/>
      <c r="AT653" s="206" t="s">
        <v>132</v>
      </c>
      <c r="AU653" s="206" t="s">
        <v>83</v>
      </c>
      <c r="AV653" s="12" t="s">
        <v>85</v>
      </c>
      <c r="AW653" s="12" t="s">
        <v>31</v>
      </c>
      <c r="AX653" s="12" t="s">
        <v>75</v>
      </c>
      <c r="AY653" s="206" t="s">
        <v>123</v>
      </c>
    </row>
    <row r="654" spans="1:65" s="12" customFormat="1" ht="11.25">
      <c r="B654" s="196"/>
      <c r="C654" s="197"/>
      <c r="D654" s="191" t="s">
        <v>132</v>
      </c>
      <c r="E654" s="198" t="s">
        <v>1</v>
      </c>
      <c r="F654" s="199" t="s">
        <v>621</v>
      </c>
      <c r="G654" s="197"/>
      <c r="H654" s="200">
        <v>280.83300000000003</v>
      </c>
      <c r="I654" s="201"/>
      <c r="J654" s="197"/>
      <c r="K654" s="197"/>
      <c r="L654" s="202"/>
      <c r="M654" s="203"/>
      <c r="N654" s="204"/>
      <c r="O654" s="204"/>
      <c r="P654" s="204"/>
      <c r="Q654" s="204"/>
      <c r="R654" s="204"/>
      <c r="S654" s="204"/>
      <c r="T654" s="205"/>
      <c r="AT654" s="206" t="s">
        <v>132</v>
      </c>
      <c r="AU654" s="206" t="s">
        <v>83</v>
      </c>
      <c r="AV654" s="12" t="s">
        <v>85</v>
      </c>
      <c r="AW654" s="12" t="s">
        <v>31</v>
      </c>
      <c r="AX654" s="12" t="s">
        <v>75</v>
      </c>
      <c r="AY654" s="206" t="s">
        <v>123</v>
      </c>
    </row>
    <row r="655" spans="1:65" s="12" customFormat="1" ht="11.25">
      <c r="B655" s="196"/>
      <c r="C655" s="197"/>
      <c r="D655" s="191" t="s">
        <v>132</v>
      </c>
      <c r="E655" s="198" t="s">
        <v>1</v>
      </c>
      <c r="F655" s="199" t="s">
        <v>622</v>
      </c>
      <c r="G655" s="197"/>
      <c r="H655" s="200">
        <v>0.16700000000000001</v>
      </c>
      <c r="I655" s="201"/>
      <c r="J655" s="197"/>
      <c r="K655" s="197"/>
      <c r="L655" s="202"/>
      <c r="M655" s="203"/>
      <c r="N655" s="204"/>
      <c r="O655" s="204"/>
      <c r="P655" s="204"/>
      <c r="Q655" s="204"/>
      <c r="R655" s="204"/>
      <c r="S655" s="204"/>
      <c r="T655" s="205"/>
      <c r="AT655" s="206" t="s">
        <v>132</v>
      </c>
      <c r="AU655" s="206" t="s">
        <v>83</v>
      </c>
      <c r="AV655" s="12" t="s">
        <v>85</v>
      </c>
      <c r="AW655" s="12" t="s">
        <v>31</v>
      </c>
      <c r="AX655" s="12" t="s">
        <v>75</v>
      </c>
      <c r="AY655" s="206" t="s">
        <v>123</v>
      </c>
    </row>
    <row r="656" spans="1:65" s="13" customFormat="1" ht="11.25">
      <c r="B656" s="207"/>
      <c r="C656" s="208"/>
      <c r="D656" s="191" t="s">
        <v>132</v>
      </c>
      <c r="E656" s="209" t="s">
        <v>1</v>
      </c>
      <c r="F656" s="210" t="s">
        <v>134</v>
      </c>
      <c r="G656" s="208"/>
      <c r="H656" s="211">
        <v>1664.9999999999998</v>
      </c>
      <c r="I656" s="212"/>
      <c r="J656" s="208"/>
      <c r="K656" s="208"/>
      <c r="L656" s="213"/>
      <c r="M656" s="214"/>
      <c r="N656" s="215"/>
      <c r="O656" s="215"/>
      <c r="P656" s="215"/>
      <c r="Q656" s="215"/>
      <c r="R656" s="215"/>
      <c r="S656" s="215"/>
      <c r="T656" s="216"/>
      <c r="AT656" s="217" t="s">
        <v>132</v>
      </c>
      <c r="AU656" s="217" t="s">
        <v>83</v>
      </c>
      <c r="AV656" s="13" t="s">
        <v>135</v>
      </c>
      <c r="AW656" s="13" t="s">
        <v>31</v>
      </c>
      <c r="AX656" s="13" t="s">
        <v>83</v>
      </c>
      <c r="AY656" s="217" t="s">
        <v>123</v>
      </c>
    </row>
    <row r="657" spans="1:65" s="2" customFormat="1" ht="24">
      <c r="A657" s="33"/>
      <c r="B657" s="34"/>
      <c r="C657" s="228" t="s">
        <v>623</v>
      </c>
      <c r="D657" s="228" t="s">
        <v>449</v>
      </c>
      <c r="E657" s="229" t="s">
        <v>624</v>
      </c>
      <c r="F657" s="230" t="s">
        <v>625</v>
      </c>
      <c r="G657" s="231" t="s">
        <v>626</v>
      </c>
      <c r="H657" s="232">
        <v>546</v>
      </c>
      <c r="I657" s="233"/>
      <c r="J657" s="234">
        <f>ROUND(I657*H657,2)</f>
        <v>0</v>
      </c>
      <c r="K657" s="230" t="s">
        <v>128</v>
      </c>
      <c r="L657" s="38"/>
      <c r="M657" s="235" t="s">
        <v>1</v>
      </c>
      <c r="N657" s="236" t="s">
        <v>40</v>
      </c>
      <c r="O657" s="70"/>
      <c r="P657" s="187">
        <f>O657*H657</f>
        <v>0</v>
      </c>
      <c r="Q657" s="187">
        <v>0</v>
      </c>
      <c r="R657" s="187">
        <f>Q657*H657</f>
        <v>0</v>
      </c>
      <c r="S657" s="187">
        <v>0</v>
      </c>
      <c r="T657" s="188">
        <f>S657*H657</f>
        <v>0</v>
      </c>
      <c r="U657" s="33"/>
      <c r="V657" s="33"/>
      <c r="W657" s="33"/>
      <c r="X657" s="33"/>
      <c r="Y657" s="33"/>
      <c r="Z657" s="33"/>
      <c r="AA657" s="33"/>
      <c r="AB657" s="33"/>
      <c r="AC657" s="33"/>
      <c r="AD657" s="33"/>
      <c r="AE657" s="33"/>
      <c r="AR657" s="189" t="s">
        <v>135</v>
      </c>
      <c r="AT657" s="189" t="s">
        <v>449</v>
      </c>
      <c r="AU657" s="189" t="s">
        <v>83</v>
      </c>
      <c r="AY657" s="16" t="s">
        <v>123</v>
      </c>
      <c r="BE657" s="190">
        <f>IF(N657="základní",J657,0)</f>
        <v>0</v>
      </c>
      <c r="BF657" s="190">
        <f>IF(N657="snížená",J657,0)</f>
        <v>0</v>
      </c>
      <c r="BG657" s="190">
        <f>IF(N657="zákl. přenesená",J657,0)</f>
        <v>0</v>
      </c>
      <c r="BH657" s="190">
        <f>IF(N657="sníž. přenesená",J657,0)</f>
        <v>0</v>
      </c>
      <c r="BI657" s="190">
        <f>IF(N657="nulová",J657,0)</f>
        <v>0</v>
      </c>
      <c r="BJ657" s="16" t="s">
        <v>83</v>
      </c>
      <c r="BK657" s="190">
        <f>ROUND(I657*H657,2)</f>
        <v>0</v>
      </c>
      <c r="BL657" s="16" t="s">
        <v>135</v>
      </c>
      <c r="BM657" s="189" t="s">
        <v>627</v>
      </c>
    </row>
    <row r="658" spans="1:65" s="2" customFormat="1" ht="87.75">
      <c r="A658" s="33"/>
      <c r="B658" s="34"/>
      <c r="C658" s="35"/>
      <c r="D658" s="191" t="s">
        <v>131</v>
      </c>
      <c r="E658" s="35"/>
      <c r="F658" s="192" t="s">
        <v>628</v>
      </c>
      <c r="G658" s="35"/>
      <c r="H658" s="35"/>
      <c r="I658" s="193"/>
      <c r="J658" s="35"/>
      <c r="K658" s="35"/>
      <c r="L658" s="38"/>
      <c r="M658" s="194"/>
      <c r="N658" s="195"/>
      <c r="O658" s="70"/>
      <c r="P658" s="70"/>
      <c r="Q658" s="70"/>
      <c r="R658" s="70"/>
      <c r="S658" s="70"/>
      <c r="T658" s="71"/>
      <c r="U658" s="33"/>
      <c r="V658" s="33"/>
      <c r="W658" s="33"/>
      <c r="X658" s="33"/>
      <c r="Y658" s="33"/>
      <c r="Z658" s="33"/>
      <c r="AA658" s="33"/>
      <c r="AB658" s="33"/>
      <c r="AC658" s="33"/>
      <c r="AD658" s="33"/>
      <c r="AE658" s="33"/>
      <c r="AT658" s="16" t="s">
        <v>131</v>
      </c>
      <c r="AU658" s="16" t="s">
        <v>83</v>
      </c>
    </row>
    <row r="659" spans="1:65" s="12" customFormat="1" ht="11.25">
      <c r="B659" s="196"/>
      <c r="C659" s="197"/>
      <c r="D659" s="191" t="s">
        <v>132</v>
      </c>
      <c r="E659" s="198" t="s">
        <v>1</v>
      </c>
      <c r="F659" s="199" t="s">
        <v>140</v>
      </c>
      <c r="G659" s="197"/>
      <c r="H659" s="200">
        <v>59.173000000000002</v>
      </c>
      <c r="I659" s="201"/>
      <c r="J659" s="197"/>
      <c r="K659" s="197"/>
      <c r="L659" s="202"/>
      <c r="M659" s="203"/>
      <c r="N659" s="204"/>
      <c r="O659" s="204"/>
      <c r="P659" s="204"/>
      <c r="Q659" s="204"/>
      <c r="R659" s="204"/>
      <c r="S659" s="204"/>
      <c r="T659" s="205"/>
      <c r="AT659" s="206" t="s">
        <v>132</v>
      </c>
      <c r="AU659" s="206" t="s">
        <v>83</v>
      </c>
      <c r="AV659" s="12" t="s">
        <v>85</v>
      </c>
      <c r="AW659" s="12" t="s">
        <v>31</v>
      </c>
      <c r="AX659" s="12" t="s">
        <v>75</v>
      </c>
      <c r="AY659" s="206" t="s">
        <v>123</v>
      </c>
    </row>
    <row r="660" spans="1:65" s="12" customFormat="1" ht="11.25">
      <c r="B660" s="196"/>
      <c r="C660" s="197"/>
      <c r="D660" s="191" t="s">
        <v>132</v>
      </c>
      <c r="E660" s="198" t="s">
        <v>1</v>
      </c>
      <c r="F660" s="199" t="s">
        <v>629</v>
      </c>
      <c r="G660" s="197"/>
      <c r="H660" s="200">
        <v>2.827</v>
      </c>
      <c r="I660" s="201"/>
      <c r="J660" s="197"/>
      <c r="K660" s="197"/>
      <c r="L660" s="202"/>
      <c r="M660" s="203"/>
      <c r="N660" s="204"/>
      <c r="O660" s="204"/>
      <c r="P660" s="204"/>
      <c r="Q660" s="204"/>
      <c r="R660" s="204"/>
      <c r="S660" s="204"/>
      <c r="T660" s="205"/>
      <c r="AT660" s="206" t="s">
        <v>132</v>
      </c>
      <c r="AU660" s="206" t="s">
        <v>83</v>
      </c>
      <c r="AV660" s="12" t="s">
        <v>85</v>
      </c>
      <c r="AW660" s="12" t="s">
        <v>31</v>
      </c>
      <c r="AX660" s="12" t="s">
        <v>75</v>
      </c>
      <c r="AY660" s="206" t="s">
        <v>123</v>
      </c>
    </row>
    <row r="661" spans="1:65" s="12" customFormat="1" ht="11.25">
      <c r="B661" s="196"/>
      <c r="C661" s="197"/>
      <c r="D661" s="191" t="s">
        <v>132</v>
      </c>
      <c r="E661" s="198" t="s">
        <v>1</v>
      </c>
      <c r="F661" s="199" t="s">
        <v>142</v>
      </c>
      <c r="G661" s="197"/>
      <c r="H661" s="200">
        <v>103.893</v>
      </c>
      <c r="I661" s="201"/>
      <c r="J661" s="197"/>
      <c r="K661" s="197"/>
      <c r="L661" s="202"/>
      <c r="M661" s="203"/>
      <c r="N661" s="204"/>
      <c r="O661" s="204"/>
      <c r="P661" s="204"/>
      <c r="Q661" s="204"/>
      <c r="R661" s="204"/>
      <c r="S661" s="204"/>
      <c r="T661" s="205"/>
      <c r="AT661" s="206" t="s">
        <v>132</v>
      </c>
      <c r="AU661" s="206" t="s">
        <v>83</v>
      </c>
      <c r="AV661" s="12" t="s">
        <v>85</v>
      </c>
      <c r="AW661" s="12" t="s">
        <v>31</v>
      </c>
      <c r="AX661" s="12" t="s">
        <v>75</v>
      </c>
      <c r="AY661" s="206" t="s">
        <v>123</v>
      </c>
    </row>
    <row r="662" spans="1:65" s="12" customFormat="1" ht="11.25">
      <c r="B662" s="196"/>
      <c r="C662" s="197"/>
      <c r="D662" s="191" t="s">
        <v>132</v>
      </c>
      <c r="E662" s="198" t="s">
        <v>1</v>
      </c>
      <c r="F662" s="199" t="s">
        <v>630</v>
      </c>
      <c r="G662" s="197"/>
      <c r="H662" s="200">
        <v>2.1070000000000002</v>
      </c>
      <c r="I662" s="201"/>
      <c r="J662" s="197"/>
      <c r="K662" s="197"/>
      <c r="L662" s="202"/>
      <c r="M662" s="203"/>
      <c r="N662" s="204"/>
      <c r="O662" s="204"/>
      <c r="P662" s="204"/>
      <c r="Q662" s="204"/>
      <c r="R662" s="204"/>
      <c r="S662" s="204"/>
      <c r="T662" s="205"/>
      <c r="AT662" s="206" t="s">
        <v>132</v>
      </c>
      <c r="AU662" s="206" t="s">
        <v>83</v>
      </c>
      <c r="AV662" s="12" t="s">
        <v>85</v>
      </c>
      <c r="AW662" s="12" t="s">
        <v>31</v>
      </c>
      <c r="AX662" s="12" t="s">
        <v>75</v>
      </c>
      <c r="AY662" s="206" t="s">
        <v>123</v>
      </c>
    </row>
    <row r="663" spans="1:65" s="12" customFormat="1" ht="11.25">
      <c r="B663" s="196"/>
      <c r="C663" s="197"/>
      <c r="D663" s="191" t="s">
        <v>132</v>
      </c>
      <c r="E663" s="198" t="s">
        <v>1</v>
      </c>
      <c r="F663" s="199" t="s">
        <v>144</v>
      </c>
      <c r="G663" s="197"/>
      <c r="H663" s="200">
        <v>108.453</v>
      </c>
      <c r="I663" s="201"/>
      <c r="J663" s="197"/>
      <c r="K663" s="197"/>
      <c r="L663" s="202"/>
      <c r="M663" s="203"/>
      <c r="N663" s="204"/>
      <c r="O663" s="204"/>
      <c r="P663" s="204"/>
      <c r="Q663" s="204"/>
      <c r="R663" s="204"/>
      <c r="S663" s="204"/>
      <c r="T663" s="205"/>
      <c r="AT663" s="206" t="s">
        <v>132</v>
      </c>
      <c r="AU663" s="206" t="s">
        <v>83</v>
      </c>
      <c r="AV663" s="12" t="s">
        <v>85</v>
      </c>
      <c r="AW663" s="12" t="s">
        <v>31</v>
      </c>
      <c r="AX663" s="12" t="s">
        <v>75</v>
      </c>
      <c r="AY663" s="206" t="s">
        <v>123</v>
      </c>
    </row>
    <row r="664" spans="1:65" s="12" customFormat="1" ht="11.25">
      <c r="B664" s="196"/>
      <c r="C664" s="197"/>
      <c r="D664" s="191" t="s">
        <v>132</v>
      </c>
      <c r="E664" s="198" t="s">
        <v>1</v>
      </c>
      <c r="F664" s="199" t="s">
        <v>631</v>
      </c>
      <c r="G664" s="197"/>
      <c r="H664" s="200">
        <v>3.5470000000000002</v>
      </c>
      <c r="I664" s="201"/>
      <c r="J664" s="197"/>
      <c r="K664" s="197"/>
      <c r="L664" s="202"/>
      <c r="M664" s="203"/>
      <c r="N664" s="204"/>
      <c r="O664" s="204"/>
      <c r="P664" s="204"/>
      <c r="Q664" s="204"/>
      <c r="R664" s="204"/>
      <c r="S664" s="204"/>
      <c r="T664" s="205"/>
      <c r="AT664" s="206" t="s">
        <v>132</v>
      </c>
      <c r="AU664" s="206" t="s">
        <v>83</v>
      </c>
      <c r="AV664" s="12" t="s">
        <v>85</v>
      </c>
      <c r="AW664" s="12" t="s">
        <v>31</v>
      </c>
      <c r="AX664" s="12" t="s">
        <v>75</v>
      </c>
      <c r="AY664" s="206" t="s">
        <v>123</v>
      </c>
    </row>
    <row r="665" spans="1:65" s="12" customFormat="1" ht="11.25">
      <c r="B665" s="196"/>
      <c r="C665" s="197"/>
      <c r="D665" s="191" t="s">
        <v>132</v>
      </c>
      <c r="E665" s="198" t="s">
        <v>1</v>
      </c>
      <c r="F665" s="199" t="s">
        <v>632</v>
      </c>
      <c r="G665" s="197"/>
      <c r="H665" s="200">
        <v>93.706999999999994</v>
      </c>
      <c r="I665" s="201"/>
      <c r="J665" s="197"/>
      <c r="K665" s="197"/>
      <c r="L665" s="202"/>
      <c r="M665" s="203"/>
      <c r="N665" s="204"/>
      <c r="O665" s="204"/>
      <c r="P665" s="204"/>
      <c r="Q665" s="204"/>
      <c r="R665" s="204"/>
      <c r="S665" s="204"/>
      <c r="T665" s="205"/>
      <c r="AT665" s="206" t="s">
        <v>132</v>
      </c>
      <c r="AU665" s="206" t="s">
        <v>83</v>
      </c>
      <c r="AV665" s="12" t="s">
        <v>85</v>
      </c>
      <c r="AW665" s="12" t="s">
        <v>31</v>
      </c>
      <c r="AX665" s="12" t="s">
        <v>75</v>
      </c>
      <c r="AY665" s="206" t="s">
        <v>123</v>
      </c>
    </row>
    <row r="666" spans="1:65" s="12" customFormat="1" ht="11.25">
      <c r="B666" s="196"/>
      <c r="C666" s="197"/>
      <c r="D666" s="191" t="s">
        <v>132</v>
      </c>
      <c r="E666" s="198" t="s">
        <v>1</v>
      </c>
      <c r="F666" s="199" t="s">
        <v>633</v>
      </c>
      <c r="G666" s="197"/>
      <c r="H666" s="200">
        <v>2.2930000000000001</v>
      </c>
      <c r="I666" s="201"/>
      <c r="J666" s="197"/>
      <c r="K666" s="197"/>
      <c r="L666" s="202"/>
      <c r="M666" s="203"/>
      <c r="N666" s="204"/>
      <c r="O666" s="204"/>
      <c r="P666" s="204"/>
      <c r="Q666" s="204"/>
      <c r="R666" s="204"/>
      <c r="S666" s="204"/>
      <c r="T666" s="205"/>
      <c r="AT666" s="206" t="s">
        <v>132</v>
      </c>
      <c r="AU666" s="206" t="s">
        <v>83</v>
      </c>
      <c r="AV666" s="12" t="s">
        <v>85</v>
      </c>
      <c r="AW666" s="12" t="s">
        <v>31</v>
      </c>
      <c r="AX666" s="12" t="s">
        <v>75</v>
      </c>
      <c r="AY666" s="206" t="s">
        <v>123</v>
      </c>
    </row>
    <row r="667" spans="1:65" s="12" customFormat="1" ht="11.25">
      <c r="B667" s="196"/>
      <c r="C667" s="197"/>
      <c r="D667" s="191" t="s">
        <v>132</v>
      </c>
      <c r="E667" s="198" t="s">
        <v>1</v>
      </c>
      <c r="F667" s="199" t="s">
        <v>148</v>
      </c>
      <c r="G667" s="197"/>
      <c r="H667" s="200">
        <v>76</v>
      </c>
      <c r="I667" s="201"/>
      <c r="J667" s="197"/>
      <c r="K667" s="197"/>
      <c r="L667" s="202"/>
      <c r="M667" s="203"/>
      <c r="N667" s="204"/>
      <c r="O667" s="204"/>
      <c r="P667" s="204"/>
      <c r="Q667" s="204"/>
      <c r="R667" s="204"/>
      <c r="S667" s="204"/>
      <c r="T667" s="205"/>
      <c r="AT667" s="206" t="s">
        <v>132</v>
      </c>
      <c r="AU667" s="206" t="s">
        <v>83</v>
      </c>
      <c r="AV667" s="12" t="s">
        <v>85</v>
      </c>
      <c r="AW667" s="12" t="s">
        <v>31</v>
      </c>
      <c r="AX667" s="12" t="s">
        <v>75</v>
      </c>
      <c r="AY667" s="206" t="s">
        <v>123</v>
      </c>
    </row>
    <row r="668" spans="1:65" s="12" customFormat="1" ht="11.25">
      <c r="B668" s="196"/>
      <c r="C668" s="197"/>
      <c r="D668" s="191" t="s">
        <v>132</v>
      </c>
      <c r="E668" s="198" t="s">
        <v>1</v>
      </c>
      <c r="F668" s="199" t="s">
        <v>85</v>
      </c>
      <c r="G668" s="197"/>
      <c r="H668" s="200">
        <v>2</v>
      </c>
      <c r="I668" s="201"/>
      <c r="J668" s="197"/>
      <c r="K668" s="197"/>
      <c r="L668" s="202"/>
      <c r="M668" s="203"/>
      <c r="N668" s="204"/>
      <c r="O668" s="204"/>
      <c r="P668" s="204"/>
      <c r="Q668" s="204"/>
      <c r="R668" s="204"/>
      <c r="S668" s="204"/>
      <c r="T668" s="205"/>
      <c r="AT668" s="206" t="s">
        <v>132</v>
      </c>
      <c r="AU668" s="206" t="s">
        <v>83</v>
      </c>
      <c r="AV668" s="12" t="s">
        <v>85</v>
      </c>
      <c r="AW668" s="12" t="s">
        <v>31</v>
      </c>
      <c r="AX668" s="12" t="s">
        <v>75</v>
      </c>
      <c r="AY668" s="206" t="s">
        <v>123</v>
      </c>
    </row>
    <row r="669" spans="1:65" s="12" customFormat="1" ht="11.25">
      <c r="B669" s="196"/>
      <c r="C669" s="197"/>
      <c r="D669" s="191" t="s">
        <v>132</v>
      </c>
      <c r="E669" s="198" t="s">
        <v>1</v>
      </c>
      <c r="F669" s="199" t="s">
        <v>149</v>
      </c>
      <c r="G669" s="197"/>
      <c r="H669" s="200">
        <v>89.867000000000004</v>
      </c>
      <c r="I669" s="201"/>
      <c r="J669" s="197"/>
      <c r="K669" s="197"/>
      <c r="L669" s="202"/>
      <c r="M669" s="203"/>
      <c r="N669" s="204"/>
      <c r="O669" s="204"/>
      <c r="P669" s="204"/>
      <c r="Q669" s="204"/>
      <c r="R669" s="204"/>
      <c r="S669" s="204"/>
      <c r="T669" s="205"/>
      <c r="AT669" s="206" t="s">
        <v>132</v>
      </c>
      <c r="AU669" s="206" t="s">
        <v>83</v>
      </c>
      <c r="AV669" s="12" t="s">
        <v>85</v>
      </c>
      <c r="AW669" s="12" t="s">
        <v>31</v>
      </c>
      <c r="AX669" s="12" t="s">
        <v>75</v>
      </c>
      <c r="AY669" s="206" t="s">
        <v>123</v>
      </c>
    </row>
    <row r="670" spans="1:65" s="12" customFormat="1" ht="11.25">
      <c r="B670" s="196"/>
      <c r="C670" s="197"/>
      <c r="D670" s="191" t="s">
        <v>132</v>
      </c>
      <c r="E670" s="198" t="s">
        <v>1</v>
      </c>
      <c r="F670" s="199" t="s">
        <v>634</v>
      </c>
      <c r="G670" s="197"/>
      <c r="H670" s="200">
        <v>2.133</v>
      </c>
      <c r="I670" s="201"/>
      <c r="J670" s="197"/>
      <c r="K670" s="197"/>
      <c r="L670" s="202"/>
      <c r="M670" s="203"/>
      <c r="N670" s="204"/>
      <c r="O670" s="204"/>
      <c r="P670" s="204"/>
      <c r="Q670" s="204"/>
      <c r="R670" s="204"/>
      <c r="S670" s="204"/>
      <c r="T670" s="205"/>
      <c r="AT670" s="206" t="s">
        <v>132</v>
      </c>
      <c r="AU670" s="206" t="s">
        <v>83</v>
      </c>
      <c r="AV670" s="12" t="s">
        <v>85</v>
      </c>
      <c r="AW670" s="12" t="s">
        <v>31</v>
      </c>
      <c r="AX670" s="12" t="s">
        <v>75</v>
      </c>
      <c r="AY670" s="206" t="s">
        <v>123</v>
      </c>
    </row>
    <row r="671" spans="1:65" s="13" customFormat="1" ht="11.25">
      <c r="B671" s="207"/>
      <c r="C671" s="208"/>
      <c r="D671" s="191" t="s">
        <v>132</v>
      </c>
      <c r="E671" s="209" t="s">
        <v>1</v>
      </c>
      <c r="F671" s="210" t="s">
        <v>134</v>
      </c>
      <c r="G671" s="208"/>
      <c r="H671" s="211">
        <v>546</v>
      </c>
      <c r="I671" s="212"/>
      <c r="J671" s="208"/>
      <c r="K671" s="208"/>
      <c r="L671" s="213"/>
      <c r="M671" s="214"/>
      <c r="N671" s="215"/>
      <c r="O671" s="215"/>
      <c r="P671" s="215"/>
      <c r="Q671" s="215"/>
      <c r="R671" s="215"/>
      <c r="S671" s="215"/>
      <c r="T671" s="216"/>
      <c r="AT671" s="217" t="s">
        <v>132</v>
      </c>
      <c r="AU671" s="217" t="s">
        <v>83</v>
      </c>
      <c r="AV671" s="13" t="s">
        <v>135</v>
      </c>
      <c r="AW671" s="13" t="s">
        <v>31</v>
      </c>
      <c r="AX671" s="13" t="s">
        <v>83</v>
      </c>
      <c r="AY671" s="217" t="s">
        <v>123</v>
      </c>
    </row>
    <row r="672" spans="1:65" s="2" customFormat="1" ht="24">
      <c r="A672" s="33"/>
      <c r="B672" s="34"/>
      <c r="C672" s="228" t="s">
        <v>635</v>
      </c>
      <c r="D672" s="228" t="s">
        <v>449</v>
      </c>
      <c r="E672" s="229" t="s">
        <v>636</v>
      </c>
      <c r="F672" s="230" t="s">
        <v>637</v>
      </c>
      <c r="G672" s="231" t="s">
        <v>626</v>
      </c>
      <c r="H672" s="232">
        <v>20</v>
      </c>
      <c r="I672" s="233"/>
      <c r="J672" s="234">
        <f>ROUND(I672*H672,2)</f>
        <v>0</v>
      </c>
      <c r="K672" s="230" t="s">
        <v>128</v>
      </c>
      <c r="L672" s="38"/>
      <c r="M672" s="235" t="s">
        <v>1</v>
      </c>
      <c r="N672" s="236" t="s">
        <v>40</v>
      </c>
      <c r="O672" s="70"/>
      <c r="P672" s="187">
        <f>O672*H672</f>
        <v>0</v>
      </c>
      <c r="Q672" s="187">
        <v>0</v>
      </c>
      <c r="R672" s="187">
        <f>Q672*H672</f>
        <v>0</v>
      </c>
      <c r="S672" s="187">
        <v>0</v>
      </c>
      <c r="T672" s="188">
        <f>S672*H672</f>
        <v>0</v>
      </c>
      <c r="U672" s="33"/>
      <c r="V672" s="33"/>
      <c r="W672" s="33"/>
      <c r="X672" s="33"/>
      <c r="Y672" s="33"/>
      <c r="Z672" s="33"/>
      <c r="AA672" s="33"/>
      <c r="AB672" s="33"/>
      <c r="AC672" s="33"/>
      <c r="AD672" s="33"/>
      <c r="AE672" s="33"/>
      <c r="AR672" s="189" t="s">
        <v>135</v>
      </c>
      <c r="AT672" s="189" t="s">
        <v>449</v>
      </c>
      <c r="AU672" s="189" t="s">
        <v>83</v>
      </c>
      <c r="AY672" s="16" t="s">
        <v>123</v>
      </c>
      <c r="BE672" s="190">
        <f>IF(N672="základní",J672,0)</f>
        <v>0</v>
      </c>
      <c r="BF672" s="190">
        <f>IF(N672="snížená",J672,0)</f>
        <v>0</v>
      </c>
      <c r="BG672" s="190">
        <f>IF(N672="zákl. přenesená",J672,0)</f>
        <v>0</v>
      </c>
      <c r="BH672" s="190">
        <f>IF(N672="sníž. přenesená",J672,0)</f>
        <v>0</v>
      </c>
      <c r="BI672" s="190">
        <f>IF(N672="nulová",J672,0)</f>
        <v>0</v>
      </c>
      <c r="BJ672" s="16" t="s">
        <v>83</v>
      </c>
      <c r="BK672" s="190">
        <f>ROUND(I672*H672,2)</f>
        <v>0</v>
      </c>
      <c r="BL672" s="16" t="s">
        <v>135</v>
      </c>
      <c r="BM672" s="189" t="s">
        <v>638</v>
      </c>
    </row>
    <row r="673" spans="1:65" s="2" customFormat="1" ht="68.25">
      <c r="A673" s="33"/>
      <c r="B673" s="34"/>
      <c r="C673" s="35"/>
      <c r="D673" s="191" t="s">
        <v>131</v>
      </c>
      <c r="E673" s="35"/>
      <c r="F673" s="192" t="s">
        <v>639</v>
      </c>
      <c r="G673" s="35"/>
      <c r="H673" s="35"/>
      <c r="I673" s="193"/>
      <c r="J673" s="35"/>
      <c r="K673" s="35"/>
      <c r="L673" s="38"/>
      <c r="M673" s="194"/>
      <c r="N673" s="195"/>
      <c r="O673" s="70"/>
      <c r="P673" s="70"/>
      <c r="Q673" s="70"/>
      <c r="R673" s="70"/>
      <c r="S673" s="70"/>
      <c r="T673" s="71"/>
      <c r="U673" s="33"/>
      <c r="V673" s="33"/>
      <c r="W673" s="33"/>
      <c r="X673" s="33"/>
      <c r="Y673" s="33"/>
      <c r="Z673" s="33"/>
      <c r="AA673" s="33"/>
      <c r="AB673" s="33"/>
      <c r="AC673" s="33"/>
      <c r="AD673" s="33"/>
      <c r="AE673" s="33"/>
      <c r="AT673" s="16" t="s">
        <v>131</v>
      </c>
      <c r="AU673" s="16" t="s">
        <v>83</v>
      </c>
    </row>
    <row r="674" spans="1:65" s="14" customFormat="1" ht="11.25">
      <c r="B674" s="218"/>
      <c r="C674" s="219"/>
      <c r="D674" s="191" t="s">
        <v>132</v>
      </c>
      <c r="E674" s="220" t="s">
        <v>1</v>
      </c>
      <c r="F674" s="221" t="s">
        <v>640</v>
      </c>
      <c r="G674" s="219"/>
      <c r="H674" s="220" t="s">
        <v>1</v>
      </c>
      <c r="I674" s="222"/>
      <c r="J674" s="219"/>
      <c r="K674" s="219"/>
      <c r="L674" s="223"/>
      <c r="M674" s="224"/>
      <c r="N674" s="225"/>
      <c r="O674" s="225"/>
      <c r="P674" s="225"/>
      <c r="Q674" s="225"/>
      <c r="R674" s="225"/>
      <c r="S674" s="225"/>
      <c r="T674" s="226"/>
      <c r="AT674" s="227" t="s">
        <v>132</v>
      </c>
      <c r="AU674" s="227" t="s">
        <v>83</v>
      </c>
      <c r="AV674" s="14" t="s">
        <v>83</v>
      </c>
      <c r="AW674" s="14" t="s">
        <v>31</v>
      </c>
      <c r="AX674" s="14" t="s">
        <v>75</v>
      </c>
      <c r="AY674" s="227" t="s">
        <v>123</v>
      </c>
    </row>
    <row r="675" spans="1:65" s="12" customFormat="1" ht="11.25">
      <c r="B675" s="196"/>
      <c r="C675" s="197"/>
      <c r="D675" s="191" t="s">
        <v>132</v>
      </c>
      <c r="E675" s="198" t="s">
        <v>1</v>
      </c>
      <c r="F675" s="199" t="s">
        <v>641</v>
      </c>
      <c r="G675" s="197"/>
      <c r="H675" s="200">
        <v>20</v>
      </c>
      <c r="I675" s="201"/>
      <c r="J675" s="197"/>
      <c r="K675" s="197"/>
      <c r="L675" s="202"/>
      <c r="M675" s="203"/>
      <c r="N675" s="204"/>
      <c r="O675" s="204"/>
      <c r="P675" s="204"/>
      <c r="Q675" s="204"/>
      <c r="R675" s="204"/>
      <c r="S675" s="204"/>
      <c r="T675" s="205"/>
      <c r="AT675" s="206" t="s">
        <v>132</v>
      </c>
      <c r="AU675" s="206" t="s">
        <v>83</v>
      </c>
      <c r="AV675" s="12" t="s">
        <v>85</v>
      </c>
      <c r="AW675" s="12" t="s">
        <v>31</v>
      </c>
      <c r="AX675" s="12" t="s">
        <v>75</v>
      </c>
      <c r="AY675" s="206" t="s">
        <v>123</v>
      </c>
    </row>
    <row r="676" spans="1:65" s="13" customFormat="1" ht="11.25">
      <c r="B676" s="207"/>
      <c r="C676" s="208"/>
      <c r="D676" s="191" t="s">
        <v>132</v>
      </c>
      <c r="E676" s="209" t="s">
        <v>1</v>
      </c>
      <c r="F676" s="210" t="s">
        <v>134</v>
      </c>
      <c r="G676" s="208"/>
      <c r="H676" s="211">
        <v>20</v>
      </c>
      <c r="I676" s="212"/>
      <c r="J676" s="208"/>
      <c r="K676" s="208"/>
      <c r="L676" s="213"/>
      <c r="M676" s="214"/>
      <c r="N676" s="215"/>
      <c r="O676" s="215"/>
      <c r="P676" s="215"/>
      <c r="Q676" s="215"/>
      <c r="R676" s="215"/>
      <c r="S676" s="215"/>
      <c r="T676" s="216"/>
      <c r="AT676" s="217" t="s">
        <v>132</v>
      </c>
      <c r="AU676" s="217" t="s">
        <v>83</v>
      </c>
      <c r="AV676" s="13" t="s">
        <v>135</v>
      </c>
      <c r="AW676" s="13" t="s">
        <v>31</v>
      </c>
      <c r="AX676" s="13" t="s">
        <v>83</v>
      </c>
      <c r="AY676" s="217" t="s">
        <v>123</v>
      </c>
    </row>
    <row r="677" spans="1:65" s="2" customFormat="1" ht="24">
      <c r="A677" s="33"/>
      <c r="B677" s="34"/>
      <c r="C677" s="228" t="s">
        <v>642</v>
      </c>
      <c r="D677" s="228" t="s">
        <v>449</v>
      </c>
      <c r="E677" s="229" t="s">
        <v>643</v>
      </c>
      <c r="F677" s="230" t="s">
        <v>644</v>
      </c>
      <c r="G677" s="231" t="s">
        <v>626</v>
      </c>
      <c r="H677" s="232">
        <v>94</v>
      </c>
      <c r="I677" s="233"/>
      <c r="J677" s="234">
        <f>ROUND(I677*H677,2)</f>
        <v>0</v>
      </c>
      <c r="K677" s="230" t="s">
        <v>128</v>
      </c>
      <c r="L677" s="38"/>
      <c r="M677" s="235" t="s">
        <v>1</v>
      </c>
      <c r="N677" s="236" t="s">
        <v>40</v>
      </c>
      <c r="O677" s="70"/>
      <c r="P677" s="187">
        <f>O677*H677</f>
        <v>0</v>
      </c>
      <c r="Q677" s="187">
        <v>0</v>
      </c>
      <c r="R677" s="187">
        <f>Q677*H677</f>
        <v>0</v>
      </c>
      <c r="S677" s="187">
        <v>0</v>
      </c>
      <c r="T677" s="188">
        <f>S677*H677</f>
        <v>0</v>
      </c>
      <c r="U677" s="33"/>
      <c r="V677" s="33"/>
      <c r="W677" s="33"/>
      <c r="X677" s="33"/>
      <c r="Y677" s="33"/>
      <c r="Z677" s="33"/>
      <c r="AA677" s="33"/>
      <c r="AB677" s="33"/>
      <c r="AC677" s="33"/>
      <c r="AD677" s="33"/>
      <c r="AE677" s="33"/>
      <c r="AR677" s="189" t="s">
        <v>135</v>
      </c>
      <c r="AT677" s="189" t="s">
        <v>449</v>
      </c>
      <c r="AU677" s="189" t="s">
        <v>83</v>
      </c>
      <c r="AY677" s="16" t="s">
        <v>123</v>
      </c>
      <c r="BE677" s="190">
        <f>IF(N677="základní",J677,0)</f>
        <v>0</v>
      </c>
      <c r="BF677" s="190">
        <f>IF(N677="snížená",J677,0)</f>
        <v>0</v>
      </c>
      <c r="BG677" s="190">
        <f>IF(N677="zákl. přenesená",J677,0)</f>
        <v>0</v>
      </c>
      <c r="BH677" s="190">
        <f>IF(N677="sníž. přenesená",J677,0)</f>
        <v>0</v>
      </c>
      <c r="BI677" s="190">
        <f>IF(N677="nulová",J677,0)</f>
        <v>0</v>
      </c>
      <c r="BJ677" s="16" t="s">
        <v>83</v>
      </c>
      <c r="BK677" s="190">
        <f>ROUND(I677*H677,2)</f>
        <v>0</v>
      </c>
      <c r="BL677" s="16" t="s">
        <v>135</v>
      </c>
      <c r="BM677" s="189" t="s">
        <v>645</v>
      </c>
    </row>
    <row r="678" spans="1:65" s="2" customFormat="1" ht="58.5">
      <c r="A678" s="33"/>
      <c r="B678" s="34"/>
      <c r="C678" s="35"/>
      <c r="D678" s="191" t="s">
        <v>131</v>
      </c>
      <c r="E678" s="35"/>
      <c r="F678" s="192" t="s">
        <v>646</v>
      </c>
      <c r="G678" s="35"/>
      <c r="H678" s="35"/>
      <c r="I678" s="193"/>
      <c r="J678" s="35"/>
      <c r="K678" s="35"/>
      <c r="L678" s="38"/>
      <c r="M678" s="194"/>
      <c r="N678" s="195"/>
      <c r="O678" s="70"/>
      <c r="P678" s="70"/>
      <c r="Q678" s="70"/>
      <c r="R678" s="70"/>
      <c r="S678" s="70"/>
      <c r="T678" s="71"/>
      <c r="U678" s="33"/>
      <c r="V678" s="33"/>
      <c r="W678" s="33"/>
      <c r="X678" s="33"/>
      <c r="Y678" s="33"/>
      <c r="Z678" s="33"/>
      <c r="AA678" s="33"/>
      <c r="AB678" s="33"/>
      <c r="AC678" s="33"/>
      <c r="AD678" s="33"/>
      <c r="AE678" s="33"/>
      <c r="AT678" s="16" t="s">
        <v>131</v>
      </c>
      <c r="AU678" s="16" t="s">
        <v>83</v>
      </c>
    </row>
    <row r="679" spans="1:65" s="12" customFormat="1" ht="11.25">
      <c r="B679" s="196"/>
      <c r="C679" s="197"/>
      <c r="D679" s="191" t="s">
        <v>132</v>
      </c>
      <c r="E679" s="198" t="s">
        <v>1</v>
      </c>
      <c r="F679" s="199" t="s">
        <v>647</v>
      </c>
      <c r="G679" s="197"/>
      <c r="H679" s="200">
        <v>9.8620000000000001</v>
      </c>
      <c r="I679" s="201"/>
      <c r="J679" s="197"/>
      <c r="K679" s="197"/>
      <c r="L679" s="202"/>
      <c r="M679" s="203"/>
      <c r="N679" s="204"/>
      <c r="O679" s="204"/>
      <c r="P679" s="204"/>
      <c r="Q679" s="204"/>
      <c r="R679" s="204"/>
      <c r="S679" s="204"/>
      <c r="T679" s="205"/>
      <c r="AT679" s="206" t="s">
        <v>132</v>
      </c>
      <c r="AU679" s="206" t="s">
        <v>83</v>
      </c>
      <c r="AV679" s="12" t="s">
        <v>85</v>
      </c>
      <c r="AW679" s="12" t="s">
        <v>31</v>
      </c>
      <c r="AX679" s="12" t="s">
        <v>75</v>
      </c>
      <c r="AY679" s="206" t="s">
        <v>123</v>
      </c>
    </row>
    <row r="680" spans="1:65" s="12" customFormat="1" ht="11.25">
      <c r="B680" s="196"/>
      <c r="C680" s="197"/>
      <c r="D680" s="191" t="s">
        <v>132</v>
      </c>
      <c r="E680" s="198" t="s">
        <v>1</v>
      </c>
      <c r="F680" s="199" t="s">
        <v>648</v>
      </c>
      <c r="G680" s="197"/>
      <c r="H680" s="200">
        <v>0.13800000000000001</v>
      </c>
      <c r="I680" s="201"/>
      <c r="J680" s="197"/>
      <c r="K680" s="197"/>
      <c r="L680" s="202"/>
      <c r="M680" s="203"/>
      <c r="N680" s="204"/>
      <c r="O680" s="204"/>
      <c r="P680" s="204"/>
      <c r="Q680" s="204"/>
      <c r="R680" s="204"/>
      <c r="S680" s="204"/>
      <c r="T680" s="205"/>
      <c r="AT680" s="206" t="s">
        <v>132</v>
      </c>
      <c r="AU680" s="206" t="s">
        <v>83</v>
      </c>
      <c r="AV680" s="12" t="s">
        <v>85</v>
      </c>
      <c r="AW680" s="12" t="s">
        <v>31</v>
      </c>
      <c r="AX680" s="12" t="s">
        <v>75</v>
      </c>
      <c r="AY680" s="206" t="s">
        <v>123</v>
      </c>
    </row>
    <row r="681" spans="1:65" s="12" customFormat="1" ht="11.25">
      <c r="B681" s="196"/>
      <c r="C681" s="197"/>
      <c r="D681" s="191" t="s">
        <v>132</v>
      </c>
      <c r="E681" s="198" t="s">
        <v>1</v>
      </c>
      <c r="F681" s="199" t="s">
        <v>649</v>
      </c>
      <c r="G681" s="197"/>
      <c r="H681" s="200">
        <v>17.315999999999999</v>
      </c>
      <c r="I681" s="201"/>
      <c r="J681" s="197"/>
      <c r="K681" s="197"/>
      <c r="L681" s="202"/>
      <c r="M681" s="203"/>
      <c r="N681" s="204"/>
      <c r="O681" s="204"/>
      <c r="P681" s="204"/>
      <c r="Q681" s="204"/>
      <c r="R681" s="204"/>
      <c r="S681" s="204"/>
      <c r="T681" s="205"/>
      <c r="AT681" s="206" t="s">
        <v>132</v>
      </c>
      <c r="AU681" s="206" t="s">
        <v>83</v>
      </c>
      <c r="AV681" s="12" t="s">
        <v>85</v>
      </c>
      <c r="AW681" s="12" t="s">
        <v>31</v>
      </c>
      <c r="AX681" s="12" t="s">
        <v>75</v>
      </c>
      <c r="AY681" s="206" t="s">
        <v>123</v>
      </c>
    </row>
    <row r="682" spans="1:65" s="12" customFormat="1" ht="11.25">
      <c r="B682" s="196"/>
      <c r="C682" s="197"/>
      <c r="D682" s="191" t="s">
        <v>132</v>
      </c>
      <c r="E682" s="198" t="s">
        <v>1</v>
      </c>
      <c r="F682" s="199" t="s">
        <v>650</v>
      </c>
      <c r="G682" s="197"/>
      <c r="H682" s="200">
        <v>0.68400000000000005</v>
      </c>
      <c r="I682" s="201"/>
      <c r="J682" s="197"/>
      <c r="K682" s="197"/>
      <c r="L682" s="202"/>
      <c r="M682" s="203"/>
      <c r="N682" s="204"/>
      <c r="O682" s="204"/>
      <c r="P682" s="204"/>
      <c r="Q682" s="204"/>
      <c r="R682" s="204"/>
      <c r="S682" s="204"/>
      <c r="T682" s="205"/>
      <c r="AT682" s="206" t="s">
        <v>132</v>
      </c>
      <c r="AU682" s="206" t="s">
        <v>83</v>
      </c>
      <c r="AV682" s="12" t="s">
        <v>85</v>
      </c>
      <c r="AW682" s="12" t="s">
        <v>31</v>
      </c>
      <c r="AX682" s="12" t="s">
        <v>75</v>
      </c>
      <c r="AY682" s="206" t="s">
        <v>123</v>
      </c>
    </row>
    <row r="683" spans="1:65" s="12" customFormat="1" ht="11.25">
      <c r="B683" s="196"/>
      <c r="C683" s="197"/>
      <c r="D683" s="191" t="s">
        <v>132</v>
      </c>
      <c r="E683" s="198" t="s">
        <v>1</v>
      </c>
      <c r="F683" s="199" t="s">
        <v>651</v>
      </c>
      <c r="G683" s="197"/>
      <c r="H683" s="200">
        <v>18.076000000000001</v>
      </c>
      <c r="I683" s="201"/>
      <c r="J683" s="197"/>
      <c r="K683" s="197"/>
      <c r="L683" s="202"/>
      <c r="M683" s="203"/>
      <c r="N683" s="204"/>
      <c r="O683" s="204"/>
      <c r="P683" s="204"/>
      <c r="Q683" s="204"/>
      <c r="R683" s="204"/>
      <c r="S683" s="204"/>
      <c r="T683" s="205"/>
      <c r="AT683" s="206" t="s">
        <v>132</v>
      </c>
      <c r="AU683" s="206" t="s">
        <v>83</v>
      </c>
      <c r="AV683" s="12" t="s">
        <v>85</v>
      </c>
      <c r="AW683" s="12" t="s">
        <v>31</v>
      </c>
      <c r="AX683" s="12" t="s">
        <v>75</v>
      </c>
      <c r="AY683" s="206" t="s">
        <v>123</v>
      </c>
    </row>
    <row r="684" spans="1:65" s="12" customFormat="1" ht="11.25">
      <c r="B684" s="196"/>
      <c r="C684" s="197"/>
      <c r="D684" s="191" t="s">
        <v>132</v>
      </c>
      <c r="E684" s="198" t="s">
        <v>1</v>
      </c>
      <c r="F684" s="199" t="s">
        <v>652</v>
      </c>
      <c r="G684" s="197"/>
      <c r="H684" s="200">
        <v>1.9239999999999999</v>
      </c>
      <c r="I684" s="201"/>
      <c r="J684" s="197"/>
      <c r="K684" s="197"/>
      <c r="L684" s="202"/>
      <c r="M684" s="203"/>
      <c r="N684" s="204"/>
      <c r="O684" s="204"/>
      <c r="P684" s="204"/>
      <c r="Q684" s="204"/>
      <c r="R684" s="204"/>
      <c r="S684" s="204"/>
      <c r="T684" s="205"/>
      <c r="AT684" s="206" t="s">
        <v>132</v>
      </c>
      <c r="AU684" s="206" t="s">
        <v>83</v>
      </c>
      <c r="AV684" s="12" t="s">
        <v>85</v>
      </c>
      <c r="AW684" s="12" t="s">
        <v>31</v>
      </c>
      <c r="AX684" s="12" t="s">
        <v>75</v>
      </c>
      <c r="AY684" s="206" t="s">
        <v>123</v>
      </c>
    </row>
    <row r="685" spans="1:65" s="12" customFormat="1" ht="11.25">
      <c r="B685" s="196"/>
      <c r="C685" s="197"/>
      <c r="D685" s="191" t="s">
        <v>132</v>
      </c>
      <c r="E685" s="198" t="s">
        <v>1</v>
      </c>
      <c r="F685" s="199" t="s">
        <v>653</v>
      </c>
      <c r="G685" s="197"/>
      <c r="H685" s="200">
        <v>15.618</v>
      </c>
      <c r="I685" s="201"/>
      <c r="J685" s="197"/>
      <c r="K685" s="197"/>
      <c r="L685" s="202"/>
      <c r="M685" s="203"/>
      <c r="N685" s="204"/>
      <c r="O685" s="204"/>
      <c r="P685" s="204"/>
      <c r="Q685" s="204"/>
      <c r="R685" s="204"/>
      <c r="S685" s="204"/>
      <c r="T685" s="205"/>
      <c r="AT685" s="206" t="s">
        <v>132</v>
      </c>
      <c r="AU685" s="206" t="s">
        <v>83</v>
      </c>
      <c r="AV685" s="12" t="s">
        <v>85</v>
      </c>
      <c r="AW685" s="12" t="s">
        <v>31</v>
      </c>
      <c r="AX685" s="12" t="s">
        <v>75</v>
      </c>
      <c r="AY685" s="206" t="s">
        <v>123</v>
      </c>
    </row>
    <row r="686" spans="1:65" s="12" customFormat="1" ht="11.25">
      <c r="B686" s="196"/>
      <c r="C686" s="197"/>
      <c r="D686" s="191" t="s">
        <v>132</v>
      </c>
      <c r="E686" s="198" t="s">
        <v>1</v>
      </c>
      <c r="F686" s="199" t="s">
        <v>654</v>
      </c>
      <c r="G686" s="197"/>
      <c r="H686" s="200">
        <v>0.38200000000000001</v>
      </c>
      <c r="I686" s="201"/>
      <c r="J686" s="197"/>
      <c r="K686" s="197"/>
      <c r="L686" s="202"/>
      <c r="M686" s="203"/>
      <c r="N686" s="204"/>
      <c r="O686" s="204"/>
      <c r="P686" s="204"/>
      <c r="Q686" s="204"/>
      <c r="R686" s="204"/>
      <c r="S686" s="204"/>
      <c r="T686" s="205"/>
      <c r="AT686" s="206" t="s">
        <v>132</v>
      </c>
      <c r="AU686" s="206" t="s">
        <v>83</v>
      </c>
      <c r="AV686" s="12" t="s">
        <v>85</v>
      </c>
      <c r="AW686" s="12" t="s">
        <v>31</v>
      </c>
      <c r="AX686" s="12" t="s">
        <v>75</v>
      </c>
      <c r="AY686" s="206" t="s">
        <v>123</v>
      </c>
    </row>
    <row r="687" spans="1:65" s="12" customFormat="1" ht="11.25">
      <c r="B687" s="196"/>
      <c r="C687" s="197"/>
      <c r="D687" s="191" t="s">
        <v>132</v>
      </c>
      <c r="E687" s="198" t="s">
        <v>1</v>
      </c>
      <c r="F687" s="199" t="s">
        <v>655</v>
      </c>
      <c r="G687" s="197"/>
      <c r="H687" s="200">
        <v>12.667</v>
      </c>
      <c r="I687" s="201"/>
      <c r="J687" s="197"/>
      <c r="K687" s="197"/>
      <c r="L687" s="202"/>
      <c r="M687" s="203"/>
      <c r="N687" s="204"/>
      <c r="O687" s="204"/>
      <c r="P687" s="204"/>
      <c r="Q687" s="204"/>
      <c r="R687" s="204"/>
      <c r="S687" s="204"/>
      <c r="T687" s="205"/>
      <c r="AT687" s="206" t="s">
        <v>132</v>
      </c>
      <c r="AU687" s="206" t="s">
        <v>83</v>
      </c>
      <c r="AV687" s="12" t="s">
        <v>85</v>
      </c>
      <c r="AW687" s="12" t="s">
        <v>31</v>
      </c>
      <c r="AX687" s="12" t="s">
        <v>75</v>
      </c>
      <c r="AY687" s="206" t="s">
        <v>123</v>
      </c>
    </row>
    <row r="688" spans="1:65" s="12" customFormat="1" ht="11.25">
      <c r="B688" s="196"/>
      <c r="C688" s="197"/>
      <c r="D688" s="191" t="s">
        <v>132</v>
      </c>
      <c r="E688" s="198" t="s">
        <v>1</v>
      </c>
      <c r="F688" s="199" t="s">
        <v>615</v>
      </c>
      <c r="G688" s="197"/>
      <c r="H688" s="200">
        <v>1.333</v>
      </c>
      <c r="I688" s="201"/>
      <c r="J688" s="197"/>
      <c r="K688" s="197"/>
      <c r="L688" s="202"/>
      <c r="M688" s="203"/>
      <c r="N688" s="204"/>
      <c r="O688" s="204"/>
      <c r="P688" s="204"/>
      <c r="Q688" s="204"/>
      <c r="R688" s="204"/>
      <c r="S688" s="204"/>
      <c r="T688" s="205"/>
      <c r="AT688" s="206" t="s">
        <v>132</v>
      </c>
      <c r="AU688" s="206" t="s">
        <v>83</v>
      </c>
      <c r="AV688" s="12" t="s">
        <v>85</v>
      </c>
      <c r="AW688" s="12" t="s">
        <v>31</v>
      </c>
      <c r="AX688" s="12" t="s">
        <v>75</v>
      </c>
      <c r="AY688" s="206" t="s">
        <v>123</v>
      </c>
    </row>
    <row r="689" spans="1:65" s="12" customFormat="1" ht="11.25">
      <c r="B689" s="196"/>
      <c r="C689" s="197"/>
      <c r="D689" s="191" t="s">
        <v>132</v>
      </c>
      <c r="E689" s="198" t="s">
        <v>1</v>
      </c>
      <c r="F689" s="199" t="s">
        <v>656</v>
      </c>
      <c r="G689" s="197"/>
      <c r="H689" s="200">
        <v>14.978</v>
      </c>
      <c r="I689" s="201"/>
      <c r="J689" s="197"/>
      <c r="K689" s="197"/>
      <c r="L689" s="202"/>
      <c r="M689" s="203"/>
      <c r="N689" s="204"/>
      <c r="O689" s="204"/>
      <c r="P689" s="204"/>
      <c r="Q689" s="204"/>
      <c r="R689" s="204"/>
      <c r="S689" s="204"/>
      <c r="T689" s="205"/>
      <c r="AT689" s="206" t="s">
        <v>132</v>
      </c>
      <c r="AU689" s="206" t="s">
        <v>83</v>
      </c>
      <c r="AV689" s="12" t="s">
        <v>85</v>
      </c>
      <c r="AW689" s="12" t="s">
        <v>31</v>
      </c>
      <c r="AX689" s="12" t="s">
        <v>75</v>
      </c>
      <c r="AY689" s="206" t="s">
        <v>123</v>
      </c>
    </row>
    <row r="690" spans="1:65" s="12" customFormat="1" ht="11.25">
      <c r="B690" s="196"/>
      <c r="C690" s="197"/>
      <c r="D690" s="191" t="s">
        <v>132</v>
      </c>
      <c r="E690" s="198" t="s">
        <v>1</v>
      </c>
      <c r="F690" s="199" t="s">
        <v>657</v>
      </c>
      <c r="G690" s="197"/>
      <c r="H690" s="200">
        <v>1.022</v>
      </c>
      <c r="I690" s="201"/>
      <c r="J690" s="197"/>
      <c r="K690" s="197"/>
      <c r="L690" s="202"/>
      <c r="M690" s="203"/>
      <c r="N690" s="204"/>
      <c r="O690" s="204"/>
      <c r="P690" s="204"/>
      <c r="Q690" s="204"/>
      <c r="R690" s="204"/>
      <c r="S690" s="204"/>
      <c r="T690" s="205"/>
      <c r="AT690" s="206" t="s">
        <v>132</v>
      </c>
      <c r="AU690" s="206" t="s">
        <v>83</v>
      </c>
      <c r="AV690" s="12" t="s">
        <v>85</v>
      </c>
      <c r="AW690" s="12" t="s">
        <v>31</v>
      </c>
      <c r="AX690" s="12" t="s">
        <v>75</v>
      </c>
      <c r="AY690" s="206" t="s">
        <v>123</v>
      </c>
    </row>
    <row r="691" spans="1:65" s="13" customFormat="1" ht="11.25">
      <c r="B691" s="207"/>
      <c r="C691" s="208"/>
      <c r="D691" s="191" t="s">
        <v>132</v>
      </c>
      <c r="E691" s="209" t="s">
        <v>1</v>
      </c>
      <c r="F691" s="210" t="s">
        <v>134</v>
      </c>
      <c r="G691" s="208"/>
      <c r="H691" s="211">
        <v>94</v>
      </c>
      <c r="I691" s="212"/>
      <c r="J691" s="208"/>
      <c r="K691" s="208"/>
      <c r="L691" s="213"/>
      <c r="M691" s="214"/>
      <c r="N691" s="215"/>
      <c r="O691" s="215"/>
      <c r="P691" s="215"/>
      <c r="Q691" s="215"/>
      <c r="R691" s="215"/>
      <c r="S691" s="215"/>
      <c r="T691" s="216"/>
      <c r="AT691" s="217" t="s">
        <v>132</v>
      </c>
      <c r="AU691" s="217" t="s">
        <v>83</v>
      </c>
      <c r="AV691" s="13" t="s">
        <v>135</v>
      </c>
      <c r="AW691" s="13" t="s">
        <v>31</v>
      </c>
      <c r="AX691" s="13" t="s">
        <v>83</v>
      </c>
      <c r="AY691" s="217" t="s">
        <v>123</v>
      </c>
    </row>
    <row r="692" spans="1:65" s="2" customFormat="1" ht="36">
      <c r="A692" s="33"/>
      <c r="B692" s="34"/>
      <c r="C692" s="228" t="s">
        <v>658</v>
      </c>
      <c r="D692" s="228" t="s">
        <v>449</v>
      </c>
      <c r="E692" s="229" t="s">
        <v>659</v>
      </c>
      <c r="F692" s="230" t="s">
        <v>660</v>
      </c>
      <c r="G692" s="231" t="s">
        <v>525</v>
      </c>
      <c r="H692" s="232">
        <v>6740</v>
      </c>
      <c r="I692" s="233"/>
      <c r="J692" s="234">
        <f>ROUND(I692*H692,2)</f>
        <v>0</v>
      </c>
      <c r="K692" s="230" t="s">
        <v>128</v>
      </c>
      <c r="L692" s="38"/>
      <c r="M692" s="235" t="s">
        <v>1</v>
      </c>
      <c r="N692" s="236" t="s">
        <v>40</v>
      </c>
      <c r="O692" s="70"/>
      <c r="P692" s="187">
        <f>O692*H692</f>
        <v>0</v>
      </c>
      <c r="Q692" s="187">
        <v>0</v>
      </c>
      <c r="R692" s="187">
        <f>Q692*H692</f>
        <v>0</v>
      </c>
      <c r="S692" s="187">
        <v>0</v>
      </c>
      <c r="T692" s="188">
        <f>S692*H692</f>
        <v>0</v>
      </c>
      <c r="U692" s="33"/>
      <c r="V692" s="33"/>
      <c r="W692" s="33"/>
      <c r="X692" s="33"/>
      <c r="Y692" s="33"/>
      <c r="Z692" s="33"/>
      <c r="AA692" s="33"/>
      <c r="AB692" s="33"/>
      <c r="AC692" s="33"/>
      <c r="AD692" s="33"/>
      <c r="AE692" s="33"/>
      <c r="AR692" s="189" t="s">
        <v>135</v>
      </c>
      <c r="AT692" s="189" t="s">
        <v>449</v>
      </c>
      <c r="AU692" s="189" t="s">
        <v>83</v>
      </c>
      <c r="AY692" s="16" t="s">
        <v>123</v>
      </c>
      <c r="BE692" s="190">
        <f>IF(N692="základní",J692,0)</f>
        <v>0</v>
      </c>
      <c r="BF692" s="190">
        <f>IF(N692="snížená",J692,0)</f>
        <v>0</v>
      </c>
      <c r="BG692" s="190">
        <f>IF(N692="zákl. přenesená",J692,0)</f>
        <v>0</v>
      </c>
      <c r="BH692" s="190">
        <f>IF(N692="sníž. přenesená",J692,0)</f>
        <v>0</v>
      </c>
      <c r="BI692" s="190">
        <f>IF(N692="nulová",J692,0)</f>
        <v>0</v>
      </c>
      <c r="BJ692" s="16" t="s">
        <v>83</v>
      </c>
      <c r="BK692" s="190">
        <f>ROUND(I692*H692,2)</f>
        <v>0</v>
      </c>
      <c r="BL692" s="16" t="s">
        <v>135</v>
      </c>
      <c r="BM692" s="189" t="s">
        <v>661</v>
      </c>
    </row>
    <row r="693" spans="1:65" s="2" customFormat="1" ht="58.5">
      <c r="A693" s="33"/>
      <c r="B693" s="34"/>
      <c r="C693" s="35"/>
      <c r="D693" s="191" t="s">
        <v>131</v>
      </c>
      <c r="E693" s="35"/>
      <c r="F693" s="192" t="s">
        <v>662</v>
      </c>
      <c r="G693" s="35"/>
      <c r="H693" s="35"/>
      <c r="I693" s="193"/>
      <c r="J693" s="35"/>
      <c r="K693" s="35"/>
      <c r="L693" s="38"/>
      <c r="M693" s="194"/>
      <c r="N693" s="195"/>
      <c r="O693" s="70"/>
      <c r="P693" s="70"/>
      <c r="Q693" s="70"/>
      <c r="R693" s="70"/>
      <c r="S693" s="70"/>
      <c r="T693" s="71"/>
      <c r="U693" s="33"/>
      <c r="V693" s="33"/>
      <c r="W693" s="33"/>
      <c r="X693" s="33"/>
      <c r="Y693" s="33"/>
      <c r="Z693" s="33"/>
      <c r="AA693" s="33"/>
      <c r="AB693" s="33"/>
      <c r="AC693" s="33"/>
      <c r="AD693" s="33"/>
      <c r="AE693" s="33"/>
      <c r="AT693" s="16" t="s">
        <v>131</v>
      </c>
      <c r="AU693" s="16" t="s">
        <v>83</v>
      </c>
    </row>
    <row r="694" spans="1:65" s="12" customFormat="1" ht="11.25">
      <c r="B694" s="196"/>
      <c r="C694" s="197"/>
      <c r="D694" s="191" t="s">
        <v>132</v>
      </c>
      <c r="E694" s="198" t="s">
        <v>1</v>
      </c>
      <c r="F694" s="199" t="s">
        <v>528</v>
      </c>
      <c r="G694" s="197"/>
      <c r="H694" s="200">
        <v>6740</v>
      </c>
      <c r="I694" s="201"/>
      <c r="J694" s="197"/>
      <c r="K694" s="197"/>
      <c r="L694" s="202"/>
      <c r="M694" s="203"/>
      <c r="N694" s="204"/>
      <c r="O694" s="204"/>
      <c r="P694" s="204"/>
      <c r="Q694" s="204"/>
      <c r="R694" s="204"/>
      <c r="S694" s="204"/>
      <c r="T694" s="205"/>
      <c r="AT694" s="206" t="s">
        <v>132</v>
      </c>
      <c r="AU694" s="206" t="s">
        <v>83</v>
      </c>
      <c r="AV694" s="12" t="s">
        <v>85</v>
      </c>
      <c r="AW694" s="12" t="s">
        <v>31</v>
      </c>
      <c r="AX694" s="12" t="s">
        <v>75</v>
      </c>
      <c r="AY694" s="206" t="s">
        <v>123</v>
      </c>
    </row>
    <row r="695" spans="1:65" s="13" customFormat="1" ht="11.25">
      <c r="B695" s="207"/>
      <c r="C695" s="208"/>
      <c r="D695" s="191" t="s">
        <v>132</v>
      </c>
      <c r="E695" s="209" t="s">
        <v>1</v>
      </c>
      <c r="F695" s="210" t="s">
        <v>134</v>
      </c>
      <c r="G695" s="208"/>
      <c r="H695" s="211">
        <v>6740</v>
      </c>
      <c r="I695" s="212"/>
      <c r="J695" s="208"/>
      <c r="K695" s="208"/>
      <c r="L695" s="213"/>
      <c r="M695" s="214"/>
      <c r="N695" s="215"/>
      <c r="O695" s="215"/>
      <c r="P695" s="215"/>
      <c r="Q695" s="215"/>
      <c r="R695" s="215"/>
      <c r="S695" s="215"/>
      <c r="T695" s="216"/>
      <c r="AT695" s="217" t="s">
        <v>132</v>
      </c>
      <c r="AU695" s="217" t="s">
        <v>83</v>
      </c>
      <c r="AV695" s="13" t="s">
        <v>135</v>
      </c>
      <c r="AW695" s="13" t="s">
        <v>31</v>
      </c>
      <c r="AX695" s="13" t="s">
        <v>83</v>
      </c>
      <c r="AY695" s="217" t="s">
        <v>123</v>
      </c>
    </row>
    <row r="696" spans="1:65" s="2" customFormat="1" ht="36">
      <c r="A696" s="33"/>
      <c r="B696" s="34"/>
      <c r="C696" s="228" t="s">
        <v>663</v>
      </c>
      <c r="D696" s="228" t="s">
        <v>449</v>
      </c>
      <c r="E696" s="229" t="s">
        <v>664</v>
      </c>
      <c r="F696" s="230" t="s">
        <v>665</v>
      </c>
      <c r="G696" s="231" t="s">
        <v>525</v>
      </c>
      <c r="H696" s="232">
        <v>33094</v>
      </c>
      <c r="I696" s="233"/>
      <c r="J696" s="234">
        <f>ROUND(I696*H696,2)</f>
        <v>0</v>
      </c>
      <c r="K696" s="230" t="s">
        <v>128</v>
      </c>
      <c r="L696" s="38"/>
      <c r="M696" s="235" t="s">
        <v>1</v>
      </c>
      <c r="N696" s="236" t="s">
        <v>40</v>
      </c>
      <c r="O696" s="70"/>
      <c r="P696" s="187">
        <f>O696*H696</f>
        <v>0</v>
      </c>
      <c r="Q696" s="187">
        <v>0</v>
      </c>
      <c r="R696" s="187">
        <f>Q696*H696</f>
        <v>0</v>
      </c>
      <c r="S696" s="187">
        <v>0</v>
      </c>
      <c r="T696" s="188">
        <f>S696*H696</f>
        <v>0</v>
      </c>
      <c r="U696" s="33"/>
      <c r="V696" s="33"/>
      <c r="W696" s="33"/>
      <c r="X696" s="33"/>
      <c r="Y696" s="33"/>
      <c r="Z696" s="33"/>
      <c r="AA696" s="33"/>
      <c r="AB696" s="33"/>
      <c r="AC696" s="33"/>
      <c r="AD696" s="33"/>
      <c r="AE696" s="33"/>
      <c r="AR696" s="189" t="s">
        <v>135</v>
      </c>
      <c r="AT696" s="189" t="s">
        <v>449</v>
      </c>
      <c r="AU696" s="189" t="s">
        <v>83</v>
      </c>
      <c r="AY696" s="16" t="s">
        <v>123</v>
      </c>
      <c r="BE696" s="190">
        <f>IF(N696="základní",J696,0)</f>
        <v>0</v>
      </c>
      <c r="BF696" s="190">
        <f>IF(N696="snížená",J696,0)</f>
        <v>0</v>
      </c>
      <c r="BG696" s="190">
        <f>IF(N696="zákl. přenesená",J696,0)</f>
        <v>0</v>
      </c>
      <c r="BH696" s="190">
        <f>IF(N696="sníž. přenesená",J696,0)</f>
        <v>0</v>
      </c>
      <c r="BI696" s="190">
        <f>IF(N696="nulová",J696,0)</f>
        <v>0</v>
      </c>
      <c r="BJ696" s="16" t="s">
        <v>83</v>
      </c>
      <c r="BK696" s="190">
        <f>ROUND(I696*H696,2)</f>
        <v>0</v>
      </c>
      <c r="BL696" s="16" t="s">
        <v>135</v>
      </c>
      <c r="BM696" s="189" t="s">
        <v>666</v>
      </c>
    </row>
    <row r="697" spans="1:65" s="2" customFormat="1" ht="58.5">
      <c r="A697" s="33"/>
      <c r="B697" s="34"/>
      <c r="C697" s="35"/>
      <c r="D697" s="191" t="s">
        <v>131</v>
      </c>
      <c r="E697" s="35"/>
      <c r="F697" s="192" t="s">
        <v>667</v>
      </c>
      <c r="G697" s="35"/>
      <c r="H697" s="35"/>
      <c r="I697" s="193"/>
      <c r="J697" s="35"/>
      <c r="K697" s="35"/>
      <c r="L697" s="38"/>
      <c r="M697" s="194"/>
      <c r="N697" s="195"/>
      <c r="O697" s="70"/>
      <c r="P697" s="70"/>
      <c r="Q697" s="70"/>
      <c r="R697" s="70"/>
      <c r="S697" s="70"/>
      <c r="T697" s="71"/>
      <c r="U697" s="33"/>
      <c r="V697" s="33"/>
      <c r="W697" s="33"/>
      <c r="X697" s="33"/>
      <c r="Y697" s="33"/>
      <c r="Z697" s="33"/>
      <c r="AA697" s="33"/>
      <c r="AB697" s="33"/>
      <c r="AC697" s="33"/>
      <c r="AD697" s="33"/>
      <c r="AE697" s="33"/>
      <c r="AT697" s="16" t="s">
        <v>131</v>
      </c>
      <c r="AU697" s="16" t="s">
        <v>83</v>
      </c>
    </row>
    <row r="698" spans="1:65" s="12" customFormat="1" ht="11.25">
      <c r="B698" s="196"/>
      <c r="C698" s="197"/>
      <c r="D698" s="191" t="s">
        <v>132</v>
      </c>
      <c r="E698" s="198" t="s">
        <v>1</v>
      </c>
      <c r="F698" s="199" t="s">
        <v>534</v>
      </c>
      <c r="G698" s="197"/>
      <c r="H698" s="200">
        <v>4438</v>
      </c>
      <c r="I698" s="201"/>
      <c r="J698" s="197"/>
      <c r="K698" s="197"/>
      <c r="L698" s="202"/>
      <c r="M698" s="203"/>
      <c r="N698" s="204"/>
      <c r="O698" s="204"/>
      <c r="P698" s="204"/>
      <c r="Q698" s="204"/>
      <c r="R698" s="204"/>
      <c r="S698" s="204"/>
      <c r="T698" s="205"/>
      <c r="AT698" s="206" t="s">
        <v>132</v>
      </c>
      <c r="AU698" s="206" t="s">
        <v>83</v>
      </c>
      <c r="AV698" s="12" t="s">
        <v>85</v>
      </c>
      <c r="AW698" s="12" t="s">
        <v>31</v>
      </c>
      <c r="AX698" s="12" t="s">
        <v>75</v>
      </c>
      <c r="AY698" s="206" t="s">
        <v>123</v>
      </c>
    </row>
    <row r="699" spans="1:65" s="12" customFormat="1" ht="11.25">
      <c r="B699" s="196"/>
      <c r="C699" s="197"/>
      <c r="D699" s="191" t="s">
        <v>132</v>
      </c>
      <c r="E699" s="198" t="s">
        <v>1</v>
      </c>
      <c r="F699" s="199" t="s">
        <v>535</v>
      </c>
      <c r="G699" s="197"/>
      <c r="H699" s="200">
        <v>7792</v>
      </c>
      <c r="I699" s="201"/>
      <c r="J699" s="197"/>
      <c r="K699" s="197"/>
      <c r="L699" s="202"/>
      <c r="M699" s="203"/>
      <c r="N699" s="204"/>
      <c r="O699" s="204"/>
      <c r="P699" s="204"/>
      <c r="Q699" s="204"/>
      <c r="R699" s="204"/>
      <c r="S699" s="204"/>
      <c r="T699" s="205"/>
      <c r="AT699" s="206" t="s">
        <v>132</v>
      </c>
      <c r="AU699" s="206" t="s">
        <v>83</v>
      </c>
      <c r="AV699" s="12" t="s">
        <v>85</v>
      </c>
      <c r="AW699" s="12" t="s">
        <v>31</v>
      </c>
      <c r="AX699" s="12" t="s">
        <v>75</v>
      </c>
      <c r="AY699" s="206" t="s">
        <v>123</v>
      </c>
    </row>
    <row r="700" spans="1:65" s="12" customFormat="1" ht="11.25">
      <c r="B700" s="196"/>
      <c r="C700" s="197"/>
      <c r="D700" s="191" t="s">
        <v>132</v>
      </c>
      <c r="E700" s="198" t="s">
        <v>1</v>
      </c>
      <c r="F700" s="199" t="s">
        <v>536</v>
      </c>
      <c r="G700" s="197"/>
      <c r="H700" s="200">
        <v>8134</v>
      </c>
      <c r="I700" s="201"/>
      <c r="J700" s="197"/>
      <c r="K700" s="197"/>
      <c r="L700" s="202"/>
      <c r="M700" s="203"/>
      <c r="N700" s="204"/>
      <c r="O700" s="204"/>
      <c r="P700" s="204"/>
      <c r="Q700" s="204"/>
      <c r="R700" s="204"/>
      <c r="S700" s="204"/>
      <c r="T700" s="205"/>
      <c r="AT700" s="206" t="s">
        <v>132</v>
      </c>
      <c r="AU700" s="206" t="s">
        <v>83</v>
      </c>
      <c r="AV700" s="12" t="s">
        <v>85</v>
      </c>
      <c r="AW700" s="12" t="s">
        <v>31</v>
      </c>
      <c r="AX700" s="12" t="s">
        <v>75</v>
      </c>
      <c r="AY700" s="206" t="s">
        <v>123</v>
      </c>
    </row>
    <row r="701" spans="1:65" s="12" customFormat="1" ht="11.25">
      <c r="B701" s="196"/>
      <c r="C701" s="197"/>
      <c r="D701" s="191" t="s">
        <v>132</v>
      </c>
      <c r="E701" s="198" t="s">
        <v>1</v>
      </c>
      <c r="F701" s="199" t="s">
        <v>537</v>
      </c>
      <c r="G701" s="197"/>
      <c r="H701" s="200">
        <v>7030</v>
      </c>
      <c r="I701" s="201"/>
      <c r="J701" s="197"/>
      <c r="K701" s="197"/>
      <c r="L701" s="202"/>
      <c r="M701" s="203"/>
      <c r="N701" s="204"/>
      <c r="O701" s="204"/>
      <c r="P701" s="204"/>
      <c r="Q701" s="204"/>
      <c r="R701" s="204"/>
      <c r="S701" s="204"/>
      <c r="T701" s="205"/>
      <c r="AT701" s="206" t="s">
        <v>132</v>
      </c>
      <c r="AU701" s="206" t="s">
        <v>83</v>
      </c>
      <c r="AV701" s="12" t="s">
        <v>85</v>
      </c>
      <c r="AW701" s="12" t="s">
        <v>31</v>
      </c>
      <c r="AX701" s="12" t="s">
        <v>75</v>
      </c>
      <c r="AY701" s="206" t="s">
        <v>123</v>
      </c>
    </row>
    <row r="702" spans="1:65" s="12" customFormat="1" ht="11.25">
      <c r="B702" s="196"/>
      <c r="C702" s="197"/>
      <c r="D702" s="191" t="s">
        <v>132</v>
      </c>
      <c r="E702" s="198" t="s">
        <v>1</v>
      </c>
      <c r="F702" s="199" t="s">
        <v>538</v>
      </c>
      <c r="G702" s="197"/>
      <c r="H702" s="200">
        <v>5700</v>
      </c>
      <c r="I702" s="201"/>
      <c r="J702" s="197"/>
      <c r="K702" s="197"/>
      <c r="L702" s="202"/>
      <c r="M702" s="203"/>
      <c r="N702" s="204"/>
      <c r="O702" s="204"/>
      <c r="P702" s="204"/>
      <c r="Q702" s="204"/>
      <c r="R702" s="204"/>
      <c r="S702" s="204"/>
      <c r="T702" s="205"/>
      <c r="AT702" s="206" t="s">
        <v>132</v>
      </c>
      <c r="AU702" s="206" t="s">
        <v>83</v>
      </c>
      <c r="AV702" s="12" t="s">
        <v>85</v>
      </c>
      <c r="AW702" s="12" t="s">
        <v>31</v>
      </c>
      <c r="AX702" s="12" t="s">
        <v>75</v>
      </c>
      <c r="AY702" s="206" t="s">
        <v>123</v>
      </c>
    </row>
    <row r="703" spans="1:65" s="13" customFormat="1" ht="11.25">
      <c r="B703" s="207"/>
      <c r="C703" s="208"/>
      <c r="D703" s="191" t="s">
        <v>132</v>
      </c>
      <c r="E703" s="209" t="s">
        <v>1</v>
      </c>
      <c r="F703" s="210" t="s">
        <v>134</v>
      </c>
      <c r="G703" s="208"/>
      <c r="H703" s="211">
        <v>33094</v>
      </c>
      <c r="I703" s="212"/>
      <c r="J703" s="208"/>
      <c r="K703" s="208"/>
      <c r="L703" s="213"/>
      <c r="M703" s="214"/>
      <c r="N703" s="215"/>
      <c r="O703" s="215"/>
      <c r="P703" s="215"/>
      <c r="Q703" s="215"/>
      <c r="R703" s="215"/>
      <c r="S703" s="215"/>
      <c r="T703" s="216"/>
      <c r="AT703" s="217" t="s">
        <v>132</v>
      </c>
      <c r="AU703" s="217" t="s">
        <v>83</v>
      </c>
      <c r="AV703" s="13" t="s">
        <v>135</v>
      </c>
      <c r="AW703" s="13" t="s">
        <v>31</v>
      </c>
      <c r="AX703" s="13" t="s">
        <v>83</v>
      </c>
      <c r="AY703" s="217" t="s">
        <v>123</v>
      </c>
    </row>
    <row r="704" spans="1:65" s="2" customFormat="1" ht="36">
      <c r="A704" s="33"/>
      <c r="B704" s="34"/>
      <c r="C704" s="228" t="s">
        <v>668</v>
      </c>
      <c r="D704" s="228" t="s">
        <v>449</v>
      </c>
      <c r="E704" s="229" t="s">
        <v>669</v>
      </c>
      <c r="F704" s="230" t="s">
        <v>670</v>
      </c>
      <c r="G704" s="231" t="s">
        <v>525</v>
      </c>
      <c r="H704" s="232">
        <v>6740</v>
      </c>
      <c r="I704" s="233"/>
      <c r="J704" s="234">
        <f>ROUND(I704*H704,2)</f>
        <v>0</v>
      </c>
      <c r="K704" s="230" t="s">
        <v>128</v>
      </c>
      <c r="L704" s="38"/>
      <c r="M704" s="235" t="s">
        <v>1</v>
      </c>
      <c r="N704" s="236" t="s">
        <v>40</v>
      </c>
      <c r="O704" s="70"/>
      <c r="P704" s="187">
        <f>O704*H704</f>
        <v>0</v>
      </c>
      <c r="Q704" s="187">
        <v>0</v>
      </c>
      <c r="R704" s="187">
        <f>Q704*H704</f>
        <v>0</v>
      </c>
      <c r="S704" s="187">
        <v>0</v>
      </c>
      <c r="T704" s="188">
        <f>S704*H704</f>
        <v>0</v>
      </c>
      <c r="U704" s="33"/>
      <c r="V704" s="33"/>
      <c r="W704" s="33"/>
      <c r="X704" s="33"/>
      <c r="Y704" s="33"/>
      <c r="Z704" s="33"/>
      <c r="AA704" s="33"/>
      <c r="AB704" s="33"/>
      <c r="AC704" s="33"/>
      <c r="AD704" s="33"/>
      <c r="AE704" s="33"/>
      <c r="AR704" s="189" t="s">
        <v>135</v>
      </c>
      <c r="AT704" s="189" t="s">
        <v>449</v>
      </c>
      <c r="AU704" s="189" t="s">
        <v>83</v>
      </c>
      <c r="AY704" s="16" t="s">
        <v>123</v>
      </c>
      <c r="BE704" s="190">
        <f>IF(N704="základní",J704,0)</f>
        <v>0</v>
      </c>
      <c r="BF704" s="190">
        <f>IF(N704="snížená",J704,0)</f>
        <v>0</v>
      </c>
      <c r="BG704" s="190">
        <f>IF(N704="zákl. přenesená",J704,0)</f>
        <v>0</v>
      </c>
      <c r="BH704" s="190">
        <f>IF(N704="sníž. přenesená",J704,0)</f>
        <v>0</v>
      </c>
      <c r="BI704" s="190">
        <f>IF(N704="nulová",J704,0)</f>
        <v>0</v>
      </c>
      <c r="BJ704" s="16" t="s">
        <v>83</v>
      </c>
      <c r="BK704" s="190">
        <f>ROUND(I704*H704,2)</f>
        <v>0</v>
      </c>
      <c r="BL704" s="16" t="s">
        <v>135</v>
      </c>
      <c r="BM704" s="189" t="s">
        <v>671</v>
      </c>
    </row>
    <row r="705" spans="1:65" s="2" customFormat="1" ht="58.5">
      <c r="A705" s="33"/>
      <c r="B705" s="34"/>
      <c r="C705" s="35"/>
      <c r="D705" s="191" t="s">
        <v>131</v>
      </c>
      <c r="E705" s="35"/>
      <c r="F705" s="192" t="s">
        <v>672</v>
      </c>
      <c r="G705" s="35"/>
      <c r="H705" s="35"/>
      <c r="I705" s="193"/>
      <c r="J705" s="35"/>
      <c r="K705" s="35"/>
      <c r="L705" s="38"/>
      <c r="M705" s="194"/>
      <c r="N705" s="195"/>
      <c r="O705" s="70"/>
      <c r="P705" s="70"/>
      <c r="Q705" s="70"/>
      <c r="R705" s="70"/>
      <c r="S705" s="70"/>
      <c r="T705" s="71"/>
      <c r="U705" s="33"/>
      <c r="V705" s="33"/>
      <c r="W705" s="33"/>
      <c r="X705" s="33"/>
      <c r="Y705" s="33"/>
      <c r="Z705" s="33"/>
      <c r="AA705" s="33"/>
      <c r="AB705" s="33"/>
      <c r="AC705" s="33"/>
      <c r="AD705" s="33"/>
      <c r="AE705" s="33"/>
      <c r="AT705" s="16" t="s">
        <v>131</v>
      </c>
      <c r="AU705" s="16" t="s">
        <v>83</v>
      </c>
    </row>
    <row r="706" spans="1:65" s="12" customFormat="1" ht="11.25">
      <c r="B706" s="196"/>
      <c r="C706" s="197"/>
      <c r="D706" s="191" t="s">
        <v>132</v>
      </c>
      <c r="E706" s="198" t="s">
        <v>1</v>
      </c>
      <c r="F706" s="199" t="s">
        <v>528</v>
      </c>
      <c r="G706" s="197"/>
      <c r="H706" s="200">
        <v>6740</v>
      </c>
      <c r="I706" s="201"/>
      <c r="J706" s="197"/>
      <c r="K706" s="197"/>
      <c r="L706" s="202"/>
      <c r="M706" s="203"/>
      <c r="N706" s="204"/>
      <c r="O706" s="204"/>
      <c r="P706" s="204"/>
      <c r="Q706" s="204"/>
      <c r="R706" s="204"/>
      <c r="S706" s="204"/>
      <c r="T706" s="205"/>
      <c r="AT706" s="206" t="s">
        <v>132</v>
      </c>
      <c r="AU706" s="206" t="s">
        <v>83</v>
      </c>
      <c r="AV706" s="12" t="s">
        <v>85</v>
      </c>
      <c r="AW706" s="12" t="s">
        <v>31</v>
      </c>
      <c r="AX706" s="12" t="s">
        <v>75</v>
      </c>
      <c r="AY706" s="206" t="s">
        <v>123</v>
      </c>
    </row>
    <row r="707" spans="1:65" s="13" customFormat="1" ht="11.25">
      <c r="B707" s="207"/>
      <c r="C707" s="208"/>
      <c r="D707" s="191" t="s">
        <v>132</v>
      </c>
      <c r="E707" s="209" t="s">
        <v>1</v>
      </c>
      <c r="F707" s="210" t="s">
        <v>134</v>
      </c>
      <c r="G707" s="208"/>
      <c r="H707" s="211">
        <v>6740</v>
      </c>
      <c r="I707" s="212"/>
      <c r="J707" s="208"/>
      <c r="K707" s="208"/>
      <c r="L707" s="213"/>
      <c r="M707" s="214"/>
      <c r="N707" s="215"/>
      <c r="O707" s="215"/>
      <c r="P707" s="215"/>
      <c r="Q707" s="215"/>
      <c r="R707" s="215"/>
      <c r="S707" s="215"/>
      <c r="T707" s="216"/>
      <c r="AT707" s="217" t="s">
        <v>132</v>
      </c>
      <c r="AU707" s="217" t="s">
        <v>83</v>
      </c>
      <c r="AV707" s="13" t="s">
        <v>135</v>
      </c>
      <c r="AW707" s="13" t="s">
        <v>31</v>
      </c>
      <c r="AX707" s="13" t="s">
        <v>83</v>
      </c>
      <c r="AY707" s="217" t="s">
        <v>123</v>
      </c>
    </row>
    <row r="708" spans="1:65" s="2" customFormat="1" ht="36">
      <c r="A708" s="33"/>
      <c r="B708" s="34"/>
      <c r="C708" s="228" t="s">
        <v>418</v>
      </c>
      <c r="D708" s="228" t="s">
        <v>449</v>
      </c>
      <c r="E708" s="229" t="s">
        <v>673</v>
      </c>
      <c r="F708" s="230" t="s">
        <v>674</v>
      </c>
      <c r="G708" s="231" t="s">
        <v>525</v>
      </c>
      <c r="H708" s="232">
        <v>33094</v>
      </c>
      <c r="I708" s="233"/>
      <c r="J708" s="234">
        <f>ROUND(I708*H708,2)</f>
        <v>0</v>
      </c>
      <c r="K708" s="230" t="s">
        <v>128</v>
      </c>
      <c r="L708" s="38"/>
      <c r="M708" s="235" t="s">
        <v>1</v>
      </c>
      <c r="N708" s="236" t="s">
        <v>40</v>
      </c>
      <c r="O708" s="70"/>
      <c r="P708" s="187">
        <f>O708*H708</f>
        <v>0</v>
      </c>
      <c r="Q708" s="187">
        <v>0</v>
      </c>
      <c r="R708" s="187">
        <f>Q708*H708</f>
        <v>0</v>
      </c>
      <c r="S708" s="187">
        <v>0</v>
      </c>
      <c r="T708" s="188">
        <f>S708*H708</f>
        <v>0</v>
      </c>
      <c r="U708" s="33"/>
      <c r="V708" s="33"/>
      <c r="W708" s="33"/>
      <c r="X708" s="33"/>
      <c r="Y708" s="33"/>
      <c r="Z708" s="33"/>
      <c r="AA708" s="33"/>
      <c r="AB708" s="33"/>
      <c r="AC708" s="33"/>
      <c r="AD708" s="33"/>
      <c r="AE708" s="33"/>
      <c r="AR708" s="189" t="s">
        <v>135</v>
      </c>
      <c r="AT708" s="189" t="s">
        <v>449</v>
      </c>
      <c r="AU708" s="189" t="s">
        <v>83</v>
      </c>
      <c r="AY708" s="16" t="s">
        <v>123</v>
      </c>
      <c r="BE708" s="190">
        <f>IF(N708="základní",J708,0)</f>
        <v>0</v>
      </c>
      <c r="BF708" s="190">
        <f>IF(N708="snížená",J708,0)</f>
        <v>0</v>
      </c>
      <c r="BG708" s="190">
        <f>IF(N708="zákl. přenesená",J708,0)</f>
        <v>0</v>
      </c>
      <c r="BH708" s="190">
        <f>IF(N708="sníž. přenesená",J708,0)</f>
        <v>0</v>
      </c>
      <c r="BI708" s="190">
        <f>IF(N708="nulová",J708,0)</f>
        <v>0</v>
      </c>
      <c r="BJ708" s="16" t="s">
        <v>83</v>
      </c>
      <c r="BK708" s="190">
        <f>ROUND(I708*H708,2)</f>
        <v>0</v>
      </c>
      <c r="BL708" s="16" t="s">
        <v>135</v>
      </c>
      <c r="BM708" s="189" t="s">
        <v>675</v>
      </c>
    </row>
    <row r="709" spans="1:65" s="2" customFormat="1" ht="58.5">
      <c r="A709" s="33"/>
      <c r="B709" s="34"/>
      <c r="C709" s="35"/>
      <c r="D709" s="191" t="s">
        <v>131</v>
      </c>
      <c r="E709" s="35"/>
      <c r="F709" s="192" t="s">
        <v>676</v>
      </c>
      <c r="G709" s="35"/>
      <c r="H709" s="35"/>
      <c r="I709" s="193"/>
      <c r="J709" s="35"/>
      <c r="K709" s="35"/>
      <c r="L709" s="38"/>
      <c r="M709" s="194"/>
      <c r="N709" s="195"/>
      <c r="O709" s="70"/>
      <c r="P709" s="70"/>
      <c r="Q709" s="70"/>
      <c r="R709" s="70"/>
      <c r="S709" s="70"/>
      <c r="T709" s="71"/>
      <c r="U709" s="33"/>
      <c r="V709" s="33"/>
      <c r="W709" s="33"/>
      <c r="X709" s="33"/>
      <c r="Y709" s="33"/>
      <c r="Z709" s="33"/>
      <c r="AA709" s="33"/>
      <c r="AB709" s="33"/>
      <c r="AC709" s="33"/>
      <c r="AD709" s="33"/>
      <c r="AE709" s="33"/>
      <c r="AT709" s="16" t="s">
        <v>131</v>
      </c>
      <c r="AU709" s="16" t="s">
        <v>83</v>
      </c>
    </row>
    <row r="710" spans="1:65" s="12" customFormat="1" ht="11.25">
      <c r="B710" s="196"/>
      <c r="C710" s="197"/>
      <c r="D710" s="191" t="s">
        <v>132</v>
      </c>
      <c r="E710" s="198" t="s">
        <v>1</v>
      </c>
      <c r="F710" s="199" t="s">
        <v>534</v>
      </c>
      <c r="G710" s="197"/>
      <c r="H710" s="200">
        <v>4438</v>
      </c>
      <c r="I710" s="201"/>
      <c r="J710" s="197"/>
      <c r="K710" s="197"/>
      <c r="L710" s="202"/>
      <c r="M710" s="203"/>
      <c r="N710" s="204"/>
      <c r="O710" s="204"/>
      <c r="P710" s="204"/>
      <c r="Q710" s="204"/>
      <c r="R710" s="204"/>
      <c r="S710" s="204"/>
      <c r="T710" s="205"/>
      <c r="AT710" s="206" t="s">
        <v>132</v>
      </c>
      <c r="AU710" s="206" t="s">
        <v>83</v>
      </c>
      <c r="AV710" s="12" t="s">
        <v>85</v>
      </c>
      <c r="AW710" s="12" t="s">
        <v>31</v>
      </c>
      <c r="AX710" s="12" t="s">
        <v>75</v>
      </c>
      <c r="AY710" s="206" t="s">
        <v>123</v>
      </c>
    </row>
    <row r="711" spans="1:65" s="12" customFormat="1" ht="11.25">
      <c r="B711" s="196"/>
      <c r="C711" s="197"/>
      <c r="D711" s="191" t="s">
        <v>132</v>
      </c>
      <c r="E711" s="198" t="s">
        <v>1</v>
      </c>
      <c r="F711" s="199" t="s">
        <v>535</v>
      </c>
      <c r="G711" s="197"/>
      <c r="H711" s="200">
        <v>7792</v>
      </c>
      <c r="I711" s="201"/>
      <c r="J711" s="197"/>
      <c r="K711" s="197"/>
      <c r="L711" s="202"/>
      <c r="M711" s="203"/>
      <c r="N711" s="204"/>
      <c r="O711" s="204"/>
      <c r="P711" s="204"/>
      <c r="Q711" s="204"/>
      <c r="R711" s="204"/>
      <c r="S711" s="204"/>
      <c r="T711" s="205"/>
      <c r="AT711" s="206" t="s">
        <v>132</v>
      </c>
      <c r="AU711" s="206" t="s">
        <v>83</v>
      </c>
      <c r="AV711" s="12" t="s">
        <v>85</v>
      </c>
      <c r="AW711" s="12" t="s">
        <v>31</v>
      </c>
      <c r="AX711" s="12" t="s">
        <v>75</v>
      </c>
      <c r="AY711" s="206" t="s">
        <v>123</v>
      </c>
    </row>
    <row r="712" spans="1:65" s="12" customFormat="1" ht="11.25">
      <c r="B712" s="196"/>
      <c r="C712" s="197"/>
      <c r="D712" s="191" t="s">
        <v>132</v>
      </c>
      <c r="E712" s="198" t="s">
        <v>1</v>
      </c>
      <c r="F712" s="199" t="s">
        <v>536</v>
      </c>
      <c r="G712" s="197"/>
      <c r="H712" s="200">
        <v>8134</v>
      </c>
      <c r="I712" s="201"/>
      <c r="J712" s="197"/>
      <c r="K712" s="197"/>
      <c r="L712" s="202"/>
      <c r="M712" s="203"/>
      <c r="N712" s="204"/>
      <c r="O712" s="204"/>
      <c r="P712" s="204"/>
      <c r="Q712" s="204"/>
      <c r="R712" s="204"/>
      <c r="S712" s="204"/>
      <c r="T712" s="205"/>
      <c r="AT712" s="206" t="s">
        <v>132</v>
      </c>
      <c r="AU712" s="206" t="s">
        <v>83</v>
      </c>
      <c r="AV712" s="12" t="s">
        <v>85</v>
      </c>
      <c r="AW712" s="12" t="s">
        <v>31</v>
      </c>
      <c r="AX712" s="12" t="s">
        <v>75</v>
      </c>
      <c r="AY712" s="206" t="s">
        <v>123</v>
      </c>
    </row>
    <row r="713" spans="1:65" s="12" customFormat="1" ht="11.25">
      <c r="B713" s="196"/>
      <c r="C713" s="197"/>
      <c r="D713" s="191" t="s">
        <v>132</v>
      </c>
      <c r="E713" s="198" t="s">
        <v>1</v>
      </c>
      <c r="F713" s="199" t="s">
        <v>537</v>
      </c>
      <c r="G713" s="197"/>
      <c r="H713" s="200">
        <v>7030</v>
      </c>
      <c r="I713" s="201"/>
      <c r="J713" s="197"/>
      <c r="K713" s="197"/>
      <c r="L713" s="202"/>
      <c r="M713" s="203"/>
      <c r="N713" s="204"/>
      <c r="O713" s="204"/>
      <c r="P713" s="204"/>
      <c r="Q713" s="204"/>
      <c r="R713" s="204"/>
      <c r="S713" s="204"/>
      <c r="T713" s="205"/>
      <c r="AT713" s="206" t="s">
        <v>132</v>
      </c>
      <c r="AU713" s="206" t="s">
        <v>83</v>
      </c>
      <c r="AV713" s="12" t="s">
        <v>85</v>
      </c>
      <c r="AW713" s="12" t="s">
        <v>31</v>
      </c>
      <c r="AX713" s="12" t="s">
        <v>75</v>
      </c>
      <c r="AY713" s="206" t="s">
        <v>123</v>
      </c>
    </row>
    <row r="714" spans="1:65" s="12" customFormat="1" ht="11.25">
      <c r="B714" s="196"/>
      <c r="C714" s="197"/>
      <c r="D714" s="191" t="s">
        <v>132</v>
      </c>
      <c r="E714" s="198" t="s">
        <v>1</v>
      </c>
      <c r="F714" s="199" t="s">
        <v>538</v>
      </c>
      <c r="G714" s="197"/>
      <c r="H714" s="200">
        <v>5700</v>
      </c>
      <c r="I714" s="201"/>
      <c r="J714" s="197"/>
      <c r="K714" s="197"/>
      <c r="L714" s="202"/>
      <c r="M714" s="203"/>
      <c r="N714" s="204"/>
      <c r="O714" s="204"/>
      <c r="P714" s="204"/>
      <c r="Q714" s="204"/>
      <c r="R714" s="204"/>
      <c r="S714" s="204"/>
      <c r="T714" s="205"/>
      <c r="AT714" s="206" t="s">
        <v>132</v>
      </c>
      <c r="AU714" s="206" t="s">
        <v>83</v>
      </c>
      <c r="AV714" s="12" t="s">
        <v>85</v>
      </c>
      <c r="AW714" s="12" t="s">
        <v>31</v>
      </c>
      <c r="AX714" s="12" t="s">
        <v>75</v>
      </c>
      <c r="AY714" s="206" t="s">
        <v>123</v>
      </c>
    </row>
    <row r="715" spans="1:65" s="13" customFormat="1" ht="11.25">
      <c r="B715" s="207"/>
      <c r="C715" s="208"/>
      <c r="D715" s="191" t="s">
        <v>132</v>
      </c>
      <c r="E715" s="209" t="s">
        <v>1</v>
      </c>
      <c r="F715" s="210" t="s">
        <v>134</v>
      </c>
      <c r="G715" s="208"/>
      <c r="H715" s="211">
        <v>33094</v>
      </c>
      <c r="I715" s="212"/>
      <c r="J715" s="208"/>
      <c r="K715" s="208"/>
      <c r="L715" s="213"/>
      <c r="M715" s="214"/>
      <c r="N715" s="215"/>
      <c r="O715" s="215"/>
      <c r="P715" s="215"/>
      <c r="Q715" s="215"/>
      <c r="R715" s="215"/>
      <c r="S715" s="215"/>
      <c r="T715" s="216"/>
      <c r="AT715" s="217" t="s">
        <v>132</v>
      </c>
      <c r="AU715" s="217" t="s">
        <v>83</v>
      </c>
      <c r="AV715" s="13" t="s">
        <v>135</v>
      </c>
      <c r="AW715" s="13" t="s">
        <v>31</v>
      </c>
      <c r="AX715" s="13" t="s">
        <v>83</v>
      </c>
      <c r="AY715" s="217" t="s">
        <v>123</v>
      </c>
    </row>
    <row r="716" spans="1:65" s="2" customFormat="1" ht="24">
      <c r="A716" s="33"/>
      <c r="B716" s="34"/>
      <c r="C716" s="228" t="s">
        <v>677</v>
      </c>
      <c r="D716" s="228" t="s">
        <v>449</v>
      </c>
      <c r="E716" s="229" t="s">
        <v>678</v>
      </c>
      <c r="F716" s="230" t="s">
        <v>679</v>
      </c>
      <c r="G716" s="231" t="s">
        <v>525</v>
      </c>
      <c r="H716" s="232">
        <v>24.6</v>
      </c>
      <c r="I716" s="233"/>
      <c r="J716" s="234">
        <f>ROUND(I716*H716,2)</f>
        <v>0</v>
      </c>
      <c r="K716" s="230" t="s">
        <v>128</v>
      </c>
      <c r="L716" s="38"/>
      <c r="M716" s="235" t="s">
        <v>1</v>
      </c>
      <c r="N716" s="236" t="s">
        <v>40</v>
      </c>
      <c r="O716" s="70"/>
      <c r="P716" s="187">
        <f>O716*H716</f>
        <v>0</v>
      </c>
      <c r="Q716" s="187">
        <v>0</v>
      </c>
      <c r="R716" s="187">
        <f>Q716*H716</f>
        <v>0</v>
      </c>
      <c r="S716" s="187">
        <v>0</v>
      </c>
      <c r="T716" s="188">
        <f>S716*H716</f>
        <v>0</v>
      </c>
      <c r="U716" s="33"/>
      <c r="V716" s="33"/>
      <c r="W716" s="33"/>
      <c r="X716" s="33"/>
      <c r="Y716" s="33"/>
      <c r="Z716" s="33"/>
      <c r="AA716" s="33"/>
      <c r="AB716" s="33"/>
      <c r="AC716" s="33"/>
      <c r="AD716" s="33"/>
      <c r="AE716" s="33"/>
      <c r="AR716" s="189" t="s">
        <v>135</v>
      </c>
      <c r="AT716" s="189" t="s">
        <v>449</v>
      </c>
      <c r="AU716" s="189" t="s">
        <v>83</v>
      </c>
      <c r="AY716" s="16" t="s">
        <v>123</v>
      </c>
      <c r="BE716" s="190">
        <f>IF(N716="základní",J716,0)</f>
        <v>0</v>
      </c>
      <c r="BF716" s="190">
        <f>IF(N716="snížená",J716,0)</f>
        <v>0</v>
      </c>
      <c r="BG716" s="190">
        <f>IF(N716="zákl. přenesená",J716,0)</f>
        <v>0</v>
      </c>
      <c r="BH716" s="190">
        <f>IF(N716="sníž. přenesená",J716,0)</f>
        <v>0</v>
      </c>
      <c r="BI716" s="190">
        <f>IF(N716="nulová",J716,0)</f>
        <v>0</v>
      </c>
      <c r="BJ716" s="16" t="s">
        <v>83</v>
      </c>
      <c r="BK716" s="190">
        <f>ROUND(I716*H716,2)</f>
        <v>0</v>
      </c>
      <c r="BL716" s="16" t="s">
        <v>135</v>
      </c>
      <c r="BM716" s="189" t="s">
        <v>680</v>
      </c>
    </row>
    <row r="717" spans="1:65" s="2" customFormat="1" ht="39">
      <c r="A717" s="33"/>
      <c r="B717" s="34"/>
      <c r="C717" s="35"/>
      <c r="D717" s="191" t="s">
        <v>131</v>
      </c>
      <c r="E717" s="35"/>
      <c r="F717" s="192" t="s">
        <v>681</v>
      </c>
      <c r="G717" s="35"/>
      <c r="H717" s="35"/>
      <c r="I717" s="193"/>
      <c r="J717" s="35"/>
      <c r="K717" s="35"/>
      <c r="L717" s="38"/>
      <c r="M717" s="194"/>
      <c r="N717" s="195"/>
      <c r="O717" s="70"/>
      <c r="P717" s="70"/>
      <c r="Q717" s="70"/>
      <c r="R717" s="70"/>
      <c r="S717" s="70"/>
      <c r="T717" s="71"/>
      <c r="U717" s="33"/>
      <c r="V717" s="33"/>
      <c r="W717" s="33"/>
      <c r="X717" s="33"/>
      <c r="Y717" s="33"/>
      <c r="Z717" s="33"/>
      <c r="AA717" s="33"/>
      <c r="AB717" s="33"/>
      <c r="AC717" s="33"/>
      <c r="AD717" s="33"/>
      <c r="AE717" s="33"/>
      <c r="AT717" s="16" t="s">
        <v>131</v>
      </c>
      <c r="AU717" s="16" t="s">
        <v>83</v>
      </c>
    </row>
    <row r="718" spans="1:65" s="14" customFormat="1" ht="11.25">
      <c r="B718" s="218"/>
      <c r="C718" s="219"/>
      <c r="D718" s="191" t="s">
        <v>132</v>
      </c>
      <c r="E718" s="220" t="s">
        <v>1</v>
      </c>
      <c r="F718" s="221" t="s">
        <v>682</v>
      </c>
      <c r="G718" s="219"/>
      <c r="H718" s="220" t="s">
        <v>1</v>
      </c>
      <c r="I718" s="222"/>
      <c r="J718" s="219"/>
      <c r="K718" s="219"/>
      <c r="L718" s="223"/>
      <c r="M718" s="224"/>
      <c r="N718" s="225"/>
      <c r="O718" s="225"/>
      <c r="P718" s="225"/>
      <c r="Q718" s="225"/>
      <c r="R718" s="225"/>
      <c r="S718" s="225"/>
      <c r="T718" s="226"/>
      <c r="AT718" s="227" t="s">
        <v>132</v>
      </c>
      <c r="AU718" s="227" t="s">
        <v>83</v>
      </c>
      <c r="AV718" s="14" t="s">
        <v>83</v>
      </c>
      <c r="AW718" s="14" t="s">
        <v>31</v>
      </c>
      <c r="AX718" s="14" t="s">
        <v>75</v>
      </c>
      <c r="AY718" s="227" t="s">
        <v>123</v>
      </c>
    </row>
    <row r="719" spans="1:65" s="12" customFormat="1" ht="11.25">
      <c r="B719" s="196"/>
      <c r="C719" s="197"/>
      <c r="D719" s="191" t="s">
        <v>132</v>
      </c>
      <c r="E719" s="198" t="s">
        <v>1</v>
      </c>
      <c r="F719" s="199" t="s">
        <v>180</v>
      </c>
      <c r="G719" s="197"/>
      <c r="H719" s="200">
        <v>6</v>
      </c>
      <c r="I719" s="201"/>
      <c r="J719" s="197"/>
      <c r="K719" s="197"/>
      <c r="L719" s="202"/>
      <c r="M719" s="203"/>
      <c r="N719" s="204"/>
      <c r="O719" s="204"/>
      <c r="P719" s="204"/>
      <c r="Q719" s="204"/>
      <c r="R719" s="204"/>
      <c r="S719" s="204"/>
      <c r="T719" s="205"/>
      <c r="AT719" s="206" t="s">
        <v>132</v>
      </c>
      <c r="AU719" s="206" t="s">
        <v>83</v>
      </c>
      <c r="AV719" s="12" t="s">
        <v>85</v>
      </c>
      <c r="AW719" s="12" t="s">
        <v>31</v>
      </c>
      <c r="AX719" s="12" t="s">
        <v>75</v>
      </c>
      <c r="AY719" s="206" t="s">
        <v>123</v>
      </c>
    </row>
    <row r="720" spans="1:65" s="14" customFormat="1" ht="11.25">
      <c r="B720" s="218"/>
      <c r="C720" s="219"/>
      <c r="D720" s="191" t="s">
        <v>132</v>
      </c>
      <c r="E720" s="220" t="s">
        <v>1</v>
      </c>
      <c r="F720" s="221" t="s">
        <v>282</v>
      </c>
      <c r="G720" s="219"/>
      <c r="H720" s="220" t="s">
        <v>1</v>
      </c>
      <c r="I720" s="222"/>
      <c r="J720" s="219"/>
      <c r="K720" s="219"/>
      <c r="L720" s="223"/>
      <c r="M720" s="224"/>
      <c r="N720" s="225"/>
      <c r="O720" s="225"/>
      <c r="P720" s="225"/>
      <c r="Q720" s="225"/>
      <c r="R720" s="225"/>
      <c r="S720" s="225"/>
      <c r="T720" s="226"/>
      <c r="AT720" s="227" t="s">
        <v>132</v>
      </c>
      <c r="AU720" s="227" t="s">
        <v>83</v>
      </c>
      <c r="AV720" s="14" t="s">
        <v>83</v>
      </c>
      <c r="AW720" s="14" t="s">
        <v>31</v>
      </c>
      <c r="AX720" s="14" t="s">
        <v>75</v>
      </c>
      <c r="AY720" s="227" t="s">
        <v>123</v>
      </c>
    </row>
    <row r="721" spans="1:65" s="12" customFormat="1" ht="11.25">
      <c r="B721" s="196"/>
      <c r="C721" s="197"/>
      <c r="D721" s="191" t="s">
        <v>132</v>
      </c>
      <c r="E721" s="198" t="s">
        <v>1</v>
      </c>
      <c r="F721" s="199" t="s">
        <v>683</v>
      </c>
      <c r="G721" s="197"/>
      <c r="H721" s="200">
        <v>7.8</v>
      </c>
      <c r="I721" s="201"/>
      <c r="J721" s="197"/>
      <c r="K721" s="197"/>
      <c r="L721" s="202"/>
      <c r="M721" s="203"/>
      <c r="N721" s="204"/>
      <c r="O721" s="204"/>
      <c r="P721" s="204"/>
      <c r="Q721" s="204"/>
      <c r="R721" s="204"/>
      <c r="S721" s="204"/>
      <c r="T721" s="205"/>
      <c r="AT721" s="206" t="s">
        <v>132</v>
      </c>
      <c r="AU721" s="206" t="s">
        <v>83</v>
      </c>
      <c r="AV721" s="12" t="s">
        <v>85</v>
      </c>
      <c r="AW721" s="12" t="s">
        <v>31</v>
      </c>
      <c r="AX721" s="12" t="s">
        <v>75</v>
      </c>
      <c r="AY721" s="206" t="s">
        <v>123</v>
      </c>
    </row>
    <row r="722" spans="1:65" s="14" customFormat="1" ht="11.25">
      <c r="B722" s="218"/>
      <c r="C722" s="219"/>
      <c r="D722" s="191" t="s">
        <v>132</v>
      </c>
      <c r="E722" s="220" t="s">
        <v>1</v>
      </c>
      <c r="F722" s="221" t="s">
        <v>285</v>
      </c>
      <c r="G722" s="219"/>
      <c r="H722" s="220" t="s">
        <v>1</v>
      </c>
      <c r="I722" s="222"/>
      <c r="J722" s="219"/>
      <c r="K722" s="219"/>
      <c r="L722" s="223"/>
      <c r="M722" s="224"/>
      <c r="N722" s="225"/>
      <c r="O722" s="225"/>
      <c r="P722" s="225"/>
      <c r="Q722" s="225"/>
      <c r="R722" s="225"/>
      <c r="S722" s="225"/>
      <c r="T722" s="226"/>
      <c r="AT722" s="227" t="s">
        <v>132</v>
      </c>
      <c r="AU722" s="227" t="s">
        <v>83</v>
      </c>
      <c r="AV722" s="14" t="s">
        <v>83</v>
      </c>
      <c r="AW722" s="14" t="s">
        <v>31</v>
      </c>
      <c r="AX722" s="14" t="s">
        <v>75</v>
      </c>
      <c r="AY722" s="227" t="s">
        <v>123</v>
      </c>
    </row>
    <row r="723" spans="1:65" s="12" customFormat="1" ht="11.25">
      <c r="B723" s="196"/>
      <c r="C723" s="197"/>
      <c r="D723" s="191" t="s">
        <v>132</v>
      </c>
      <c r="E723" s="198" t="s">
        <v>1</v>
      </c>
      <c r="F723" s="199" t="s">
        <v>684</v>
      </c>
      <c r="G723" s="197"/>
      <c r="H723" s="200">
        <v>10.8</v>
      </c>
      <c r="I723" s="201"/>
      <c r="J723" s="197"/>
      <c r="K723" s="197"/>
      <c r="L723" s="202"/>
      <c r="M723" s="203"/>
      <c r="N723" s="204"/>
      <c r="O723" s="204"/>
      <c r="P723" s="204"/>
      <c r="Q723" s="204"/>
      <c r="R723" s="204"/>
      <c r="S723" s="204"/>
      <c r="T723" s="205"/>
      <c r="AT723" s="206" t="s">
        <v>132</v>
      </c>
      <c r="AU723" s="206" t="s">
        <v>83</v>
      </c>
      <c r="AV723" s="12" t="s">
        <v>85</v>
      </c>
      <c r="AW723" s="12" t="s">
        <v>31</v>
      </c>
      <c r="AX723" s="12" t="s">
        <v>75</v>
      </c>
      <c r="AY723" s="206" t="s">
        <v>123</v>
      </c>
    </row>
    <row r="724" spans="1:65" s="13" customFormat="1" ht="11.25">
      <c r="B724" s="207"/>
      <c r="C724" s="208"/>
      <c r="D724" s="191" t="s">
        <v>132</v>
      </c>
      <c r="E724" s="209" t="s">
        <v>1</v>
      </c>
      <c r="F724" s="210" t="s">
        <v>134</v>
      </c>
      <c r="G724" s="208"/>
      <c r="H724" s="211">
        <v>24.6</v>
      </c>
      <c r="I724" s="212"/>
      <c r="J724" s="208"/>
      <c r="K724" s="208"/>
      <c r="L724" s="213"/>
      <c r="M724" s="214"/>
      <c r="N724" s="215"/>
      <c r="O724" s="215"/>
      <c r="P724" s="215"/>
      <c r="Q724" s="215"/>
      <c r="R724" s="215"/>
      <c r="S724" s="215"/>
      <c r="T724" s="216"/>
      <c r="AT724" s="217" t="s">
        <v>132</v>
      </c>
      <c r="AU724" s="217" t="s">
        <v>83</v>
      </c>
      <c r="AV724" s="13" t="s">
        <v>135</v>
      </c>
      <c r="AW724" s="13" t="s">
        <v>31</v>
      </c>
      <c r="AX724" s="13" t="s">
        <v>83</v>
      </c>
      <c r="AY724" s="217" t="s">
        <v>123</v>
      </c>
    </row>
    <row r="725" spans="1:65" s="2" customFormat="1" ht="24">
      <c r="A725" s="33"/>
      <c r="B725" s="34"/>
      <c r="C725" s="228" t="s">
        <v>685</v>
      </c>
      <c r="D725" s="228" t="s">
        <v>449</v>
      </c>
      <c r="E725" s="229" t="s">
        <v>686</v>
      </c>
      <c r="F725" s="230" t="s">
        <v>687</v>
      </c>
      <c r="G725" s="231" t="s">
        <v>525</v>
      </c>
      <c r="H725" s="232">
        <v>6</v>
      </c>
      <c r="I725" s="233"/>
      <c r="J725" s="234">
        <f>ROUND(I725*H725,2)</f>
        <v>0</v>
      </c>
      <c r="K725" s="230" t="s">
        <v>128</v>
      </c>
      <c r="L725" s="38"/>
      <c r="M725" s="235" t="s">
        <v>1</v>
      </c>
      <c r="N725" s="236" t="s">
        <v>40</v>
      </c>
      <c r="O725" s="70"/>
      <c r="P725" s="187">
        <f>O725*H725</f>
        <v>0</v>
      </c>
      <c r="Q725" s="187">
        <v>0</v>
      </c>
      <c r="R725" s="187">
        <f>Q725*H725</f>
        <v>0</v>
      </c>
      <c r="S725" s="187">
        <v>0</v>
      </c>
      <c r="T725" s="188">
        <f>S725*H725</f>
        <v>0</v>
      </c>
      <c r="U725" s="33"/>
      <c r="V725" s="33"/>
      <c r="W725" s="33"/>
      <c r="X725" s="33"/>
      <c r="Y725" s="33"/>
      <c r="Z725" s="33"/>
      <c r="AA725" s="33"/>
      <c r="AB725" s="33"/>
      <c r="AC725" s="33"/>
      <c r="AD725" s="33"/>
      <c r="AE725" s="33"/>
      <c r="AR725" s="189" t="s">
        <v>135</v>
      </c>
      <c r="AT725" s="189" t="s">
        <v>449</v>
      </c>
      <c r="AU725" s="189" t="s">
        <v>83</v>
      </c>
      <c r="AY725" s="16" t="s">
        <v>123</v>
      </c>
      <c r="BE725" s="190">
        <f>IF(N725="základní",J725,0)</f>
        <v>0</v>
      </c>
      <c r="BF725" s="190">
        <f>IF(N725="snížená",J725,0)</f>
        <v>0</v>
      </c>
      <c r="BG725" s="190">
        <f>IF(N725="zákl. přenesená",J725,0)</f>
        <v>0</v>
      </c>
      <c r="BH725" s="190">
        <f>IF(N725="sníž. přenesená",J725,0)</f>
        <v>0</v>
      </c>
      <c r="BI725" s="190">
        <f>IF(N725="nulová",J725,0)</f>
        <v>0</v>
      </c>
      <c r="BJ725" s="16" t="s">
        <v>83</v>
      </c>
      <c r="BK725" s="190">
        <f>ROUND(I725*H725,2)</f>
        <v>0</v>
      </c>
      <c r="BL725" s="16" t="s">
        <v>135</v>
      </c>
      <c r="BM725" s="189" t="s">
        <v>688</v>
      </c>
    </row>
    <row r="726" spans="1:65" s="2" customFormat="1" ht="29.25">
      <c r="A726" s="33"/>
      <c r="B726" s="34"/>
      <c r="C726" s="35"/>
      <c r="D726" s="191" t="s">
        <v>131</v>
      </c>
      <c r="E726" s="35"/>
      <c r="F726" s="192" t="s">
        <v>689</v>
      </c>
      <c r="G726" s="35"/>
      <c r="H726" s="35"/>
      <c r="I726" s="193"/>
      <c r="J726" s="35"/>
      <c r="K726" s="35"/>
      <c r="L726" s="38"/>
      <c r="M726" s="194"/>
      <c r="N726" s="195"/>
      <c r="O726" s="70"/>
      <c r="P726" s="70"/>
      <c r="Q726" s="70"/>
      <c r="R726" s="70"/>
      <c r="S726" s="70"/>
      <c r="T726" s="71"/>
      <c r="U726" s="33"/>
      <c r="V726" s="33"/>
      <c r="W726" s="33"/>
      <c r="X726" s="33"/>
      <c r="Y726" s="33"/>
      <c r="Z726" s="33"/>
      <c r="AA726" s="33"/>
      <c r="AB726" s="33"/>
      <c r="AC726" s="33"/>
      <c r="AD726" s="33"/>
      <c r="AE726" s="33"/>
      <c r="AT726" s="16" t="s">
        <v>131</v>
      </c>
      <c r="AU726" s="16" t="s">
        <v>83</v>
      </c>
    </row>
    <row r="727" spans="1:65" s="14" customFormat="1" ht="11.25">
      <c r="B727" s="218"/>
      <c r="C727" s="219"/>
      <c r="D727" s="191" t="s">
        <v>132</v>
      </c>
      <c r="E727" s="220" t="s">
        <v>1</v>
      </c>
      <c r="F727" s="221" t="s">
        <v>682</v>
      </c>
      <c r="G727" s="219"/>
      <c r="H727" s="220" t="s">
        <v>1</v>
      </c>
      <c r="I727" s="222"/>
      <c r="J727" s="219"/>
      <c r="K727" s="219"/>
      <c r="L727" s="223"/>
      <c r="M727" s="224"/>
      <c r="N727" s="225"/>
      <c r="O727" s="225"/>
      <c r="P727" s="225"/>
      <c r="Q727" s="225"/>
      <c r="R727" s="225"/>
      <c r="S727" s="225"/>
      <c r="T727" s="226"/>
      <c r="AT727" s="227" t="s">
        <v>132</v>
      </c>
      <c r="AU727" s="227" t="s">
        <v>83</v>
      </c>
      <c r="AV727" s="14" t="s">
        <v>83</v>
      </c>
      <c r="AW727" s="14" t="s">
        <v>31</v>
      </c>
      <c r="AX727" s="14" t="s">
        <v>75</v>
      </c>
      <c r="AY727" s="227" t="s">
        <v>123</v>
      </c>
    </row>
    <row r="728" spans="1:65" s="12" customFormat="1" ht="11.25">
      <c r="B728" s="196"/>
      <c r="C728" s="197"/>
      <c r="D728" s="191" t="s">
        <v>132</v>
      </c>
      <c r="E728" s="198" t="s">
        <v>1</v>
      </c>
      <c r="F728" s="199" t="s">
        <v>180</v>
      </c>
      <c r="G728" s="197"/>
      <c r="H728" s="200">
        <v>6</v>
      </c>
      <c r="I728" s="201"/>
      <c r="J728" s="197"/>
      <c r="K728" s="197"/>
      <c r="L728" s="202"/>
      <c r="M728" s="203"/>
      <c r="N728" s="204"/>
      <c r="O728" s="204"/>
      <c r="P728" s="204"/>
      <c r="Q728" s="204"/>
      <c r="R728" s="204"/>
      <c r="S728" s="204"/>
      <c r="T728" s="205"/>
      <c r="AT728" s="206" t="s">
        <v>132</v>
      </c>
      <c r="AU728" s="206" t="s">
        <v>83</v>
      </c>
      <c r="AV728" s="12" t="s">
        <v>85</v>
      </c>
      <c r="AW728" s="12" t="s">
        <v>31</v>
      </c>
      <c r="AX728" s="12" t="s">
        <v>75</v>
      </c>
      <c r="AY728" s="206" t="s">
        <v>123</v>
      </c>
    </row>
    <row r="729" spans="1:65" s="13" customFormat="1" ht="11.25">
      <c r="B729" s="207"/>
      <c r="C729" s="208"/>
      <c r="D729" s="191" t="s">
        <v>132</v>
      </c>
      <c r="E729" s="209" t="s">
        <v>1</v>
      </c>
      <c r="F729" s="210" t="s">
        <v>134</v>
      </c>
      <c r="G729" s="208"/>
      <c r="H729" s="211">
        <v>6</v>
      </c>
      <c r="I729" s="212"/>
      <c r="J729" s="208"/>
      <c r="K729" s="208"/>
      <c r="L729" s="213"/>
      <c r="M729" s="214"/>
      <c r="N729" s="215"/>
      <c r="O729" s="215"/>
      <c r="P729" s="215"/>
      <c r="Q729" s="215"/>
      <c r="R729" s="215"/>
      <c r="S729" s="215"/>
      <c r="T729" s="216"/>
      <c r="AT729" s="217" t="s">
        <v>132</v>
      </c>
      <c r="AU729" s="217" t="s">
        <v>83</v>
      </c>
      <c r="AV729" s="13" t="s">
        <v>135</v>
      </c>
      <c r="AW729" s="13" t="s">
        <v>31</v>
      </c>
      <c r="AX729" s="13" t="s">
        <v>83</v>
      </c>
      <c r="AY729" s="217" t="s">
        <v>123</v>
      </c>
    </row>
    <row r="730" spans="1:65" s="2" customFormat="1" ht="21.75" customHeight="1">
      <c r="A730" s="33"/>
      <c r="B730" s="34"/>
      <c r="C730" s="228" t="s">
        <v>690</v>
      </c>
      <c r="D730" s="228" t="s">
        <v>449</v>
      </c>
      <c r="E730" s="229" t="s">
        <v>691</v>
      </c>
      <c r="F730" s="230" t="s">
        <v>692</v>
      </c>
      <c r="G730" s="231" t="s">
        <v>525</v>
      </c>
      <c r="H730" s="232">
        <v>54</v>
      </c>
      <c r="I730" s="233"/>
      <c r="J730" s="234">
        <f>ROUND(I730*H730,2)</f>
        <v>0</v>
      </c>
      <c r="K730" s="230" t="s">
        <v>128</v>
      </c>
      <c r="L730" s="38"/>
      <c r="M730" s="235" t="s">
        <v>1</v>
      </c>
      <c r="N730" s="236" t="s">
        <v>40</v>
      </c>
      <c r="O730" s="70"/>
      <c r="P730" s="187">
        <f>O730*H730</f>
        <v>0</v>
      </c>
      <c r="Q730" s="187">
        <v>0</v>
      </c>
      <c r="R730" s="187">
        <f>Q730*H730</f>
        <v>0</v>
      </c>
      <c r="S730" s="187">
        <v>0</v>
      </c>
      <c r="T730" s="188">
        <f>S730*H730</f>
        <v>0</v>
      </c>
      <c r="U730" s="33"/>
      <c r="V730" s="33"/>
      <c r="W730" s="33"/>
      <c r="X730" s="33"/>
      <c r="Y730" s="33"/>
      <c r="Z730" s="33"/>
      <c r="AA730" s="33"/>
      <c r="AB730" s="33"/>
      <c r="AC730" s="33"/>
      <c r="AD730" s="33"/>
      <c r="AE730" s="33"/>
      <c r="AR730" s="189" t="s">
        <v>135</v>
      </c>
      <c r="AT730" s="189" t="s">
        <v>449</v>
      </c>
      <c r="AU730" s="189" t="s">
        <v>83</v>
      </c>
      <c r="AY730" s="16" t="s">
        <v>123</v>
      </c>
      <c r="BE730" s="190">
        <f>IF(N730="základní",J730,0)</f>
        <v>0</v>
      </c>
      <c r="BF730" s="190">
        <f>IF(N730="snížená",J730,0)</f>
        <v>0</v>
      </c>
      <c r="BG730" s="190">
        <f>IF(N730="zákl. přenesená",J730,0)</f>
        <v>0</v>
      </c>
      <c r="BH730" s="190">
        <f>IF(N730="sníž. přenesená",J730,0)</f>
        <v>0</v>
      </c>
      <c r="BI730" s="190">
        <f>IF(N730="nulová",J730,0)</f>
        <v>0</v>
      </c>
      <c r="BJ730" s="16" t="s">
        <v>83</v>
      </c>
      <c r="BK730" s="190">
        <f>ROUND(I730*H730,2)</f>
        <v>0</v>
      </c>
      <c r="BL730" s="16" t="s">
        <v>135</v>
      </c>
      <c r="BM730" s="189" t="s">
        <v>693</v>
      </c>
    </row>
    <row r="731" spans="1:65" s="2" customFormat="1" ht="29.25">
      <c r="A731" s="33"/>
      <c r="B731" s="34"/>
      <c r="C731" s="35"/>
      <c r="D731" s="191" t="s">
        <v>131</v>
      </c>
      <c r="E731" s="35"/>
      <c r="F731" s="192" t="s">
        <v>694</v>
      </c>
      <c r="G731" s="35"/>
      <c r="H731" s="35"/>
      <c r="I731" s="193"/>
      <c r="J731" s="35"/>
      <c r="K731" s="35"/>
      <c r="L731" s="38"/>
      <c r="M731" s="194"/>
      <c r="N731" s="195"/>
      <c r="O731" s="70"/>
      <c r="P731" s="70"/>
      <c r="Q731" s="70"/>
      <c r="R731" s="70"/>
      <c r="S731" s="70"/>
      <c r="T731" s="71"/>
      <c r="U731" s="33"/>
      <c r="V731" s="33"/>
      <c r="W731" s="33"/>
      <c r="X731" s="33"/>
      <c r="Y731" s="33"/>
      <c r="Z731" s="33"/>
      <c r="AA731" s="33"/>
      <c r="AB731" s="33"/>
      <c r="AC731" s="33"/>
      <c r="AD731" s="33"/>
      <c r="AE731" s="33"/>
      <c r="AT731" s="16" t="s">
        <v>131</v>
      </c>
      <c r="AU731" s="16" t="s">
        <v>83</v>
      </c>
    </row>
    <row r="732" spans="1:65" s="14" customFormat="1" ht="11.25">
      <c r="B732" s="218"/>
      <c r="C732" s="219"/>
      <c r="D732" s="191" t="s">
        <v>132</v>
      </c>
      <c r="E732" s="220" t="s">
        <v>1</v>
      </c>
      <c r="F732" s="221" t="s">
        <v>276</v>
      </c>
      <c r="G732" s="219"/>
      <c r="H732" s="220" t="s">
        <v>1</v>
      </c>
      <c r="I732" s="222"/>
      <c r="J732" s="219"/>
      <c r="K732" s="219"/>
      <c r="L732" s="223"/>
      <c r="M732" s="224"/>
      <c r="N732" s="225"/>
      <c r="O732" s="225"/>
      <c r="P732" s="225"/>
      <c r="Q732" s="225"/>
      <c r="R732" s="225"/>
      <c r="S732" s="225"/>
      <c r="T732" s="226"/>
      <c r="AT732" s="227" t="s">
        <v>132</v>
      </c>
      <c r="AU732" s="227" t="s">
        <v>83</v>
      </c>
      <c r="AV732" s="14" t="s">
        <v>83</v>
      </c>
      <c r="AW732" s="14" t="s">
        <v>31</v>
      </c>
      <c r="AX732" s="14" t="s">
        <v>75</v>
      </c>
      <c r="AY732" s="227" t="s">
        <v>123</v>
      </c>
    </row>
    <row r="733" spans="1:65" s="12" customFormat="1" ht="11.25">
      <c r="B733" s="196"/>
      <c r="C733" s="197"/>
      <c r="D733" s="191" t="s">
        <v>132</v>
      </c>
      <c r="E733" s="198" t="s">
        <v>1</v>
      </c>
      <c r="F733" s="199" t="s">
        <v>180</v>
      </c>
      <c r="G733" s="197"/>
      <c r="H733" s="200">
        <v>6</v>
      </c>
      <c r="I733" s="201"/>
      <c r="J733" s="197"/>
      <c r="K733" s="197"/>
      <c r="L733" s="202"/>
      <c r="M733" s="203"/>
      <c r="N733" s="204"/>
      <c r="O733" s="204"/>
      <c r="P733" s="204"/>
      <c r="Q733" s="204"/>
      <c r="R733" s="204"/>
      <c r="S733" s="204"/>
      <c r="T733" s="205"/>
      <c r="AT733" s="206" t="s">
        <v>132</v>
      </c>
      <c r="AU733" s="206" t="s">
        <v>83</v>
      </c>
      <c r="AV733" s="12" t="s">
        <v>85</v>
      </c>
      <c r="AW733" s="12" t="s">
        <v>31</v>
      </c>
      <c r="AX733" s="12" t="s">
        <v>75</v>
      </c>
      <c r="AY733" s="206" t="s">
        <v>123</v>
      </c>
    </row>
    <row r="734" spans="1:65" s="14" customFormat="1" ht="11.25">
      <c r="B734" s="218"/>
      <c r="C734" s="219"/>
      <c r="D734" s="191" t="s">
        <v>132</v>
      </c>
      <c r="E734" s="220" t="s">
        <v>1</v>
      </c>
      <c r="F734" s="221" t="s">
        <v>278</v>
      </c>
      <c r="G734" s="219"/>
      <c r="H734" s="220" t="s">
        <v>1</v>
      </c>
      <c r="I734" s="222"/>
      <c r="J734" s="219"/>
      <c r="K734" s="219"/>
      <c r="L734" s="223"/>
      <c r="M734" s="224"/>
      <c r="N734" s="225"/>
      <c r="O734" s="225"/>
      <c r="P734" s="225"/>
      <c r="Q734" s="225"/>
      <c r="R734" s="225"/>
      <c r="S734" s="225"/>
      <c r="T734" s="226"/>
      <c r="AT734" s="227" t="s">
        <v>132</v>
      </c>
      <c r="AU734" s="227" t="s">
        <v>83</v>
      </c>
      <c r="AV734" s="14" t="s">
        <v>83</v>
      </c>
      <c r="AW734" s="14" t="s">
        <v>31</v>
      </c>
      <c r="AX734" s="14" t="s">
        <v>75</v>
      </c>
      <c r="AY734" s="227" t="s">
        <v>123</v>
      </c>
    </row>
    <row r="735" spans="1:65" s="12" customFormat="1" ht="11.25">
      <c r="B735" s="196"/>
      <c r="C735" s="197"/>
      <c r="D735" s="191" t="s">
        <v>132</v>
      </c>
      <c r="E735" s="198" t="s">
        <v>1</v>
      </c>
      <c r="F735" s="199" t="s">
        <v>180</v>
      </c>
      <c r="G735" s="197"/>
      <c r="H735" s="200">
        <v>6</v>
      </c>
      <c r="I735" s="201"/>
      <c r="J735" s="197"/>
      <c r="K735" s="197"/>
      <c r="L735" s="202"/>
      <c r="M735" s="203"/>
      <c r="N735" s="204"/>
      <c r="O735" s="204"/>
      <c r="P735" s="204"/>
      <c r="Q735" s="204"/>
      <c r="R735" s="204"/>
      <c r="S735" s="204"/>
      <c r="T735" s="205"/>
      <c r="AT735" s="206" t="s">
        <v>132</v>
      </c>
      <c r="AU735" s="206" t="s">
        <v>83</v>
      </c>
      <c r="AV735" s="12" t="s">
        <v>85</v>
      </c>
      <c r="AW735" s="12" t="s">
        <v>31</v>
      </c>
      <c r="AX735" s="12" t="s">
        <v>75</v>
      </c>
      <c r="AY735" s="206" t="s">
        <v>123</v>
      </c>
    </row>
    <row r="736" spans="1:65" s="14" customFormat="1" ht="11.25">
      <c r="B736" s="218"/>
      <c r="C736" s="219"/>
      <c r="D736" s="191" t="s">
        <v>132</v>
      </c>
      <c r="E736" s="220" t="s">
        <v>1</v>
      </c>
      <c r="F736" s="221" t="s">
        <v>279</v>
      </c>
      <c r="G736" s="219"/>
      <c r="H736" s="220" t="s">
        <v>1</v>
      </c>
      <c r="I736" s="222"/>
      <c r="J736" s="219"/>
      <c r="K736" s="219"/>
      <c r="L736" s="223"/>
      <c r="M736" s="224"/>
      <c r="N736" s="225"/>
      <c r="O736" s="225"/>
      <c r="P736" s="225"/>
      <c r="Q736" s="225"/>
      <c r="R736" s="225"/>
      <c r="S736" s="225"/>
      <c r="T736" s="226"/>
      <c r="AT736" s="227" t="s">
        <v>132</v>
      </c>
      <c r="AU736" s="227" t="s">
        <v>83</v>
      </c>
      <c r="AV736" s="14" t="s">
        <v>83</v>
      </c>
      <c r="AW736" s="14" t="s">
        <v>31</v>
      </c>
      <c r="AX736" s="14" t="s">
        <v>75</v>
      </c>
      <c r="AY736" s="227" t="s">
        <v>123</v>
      </c>
    </row>
    <row r="737" spans="1:65" s="12" customFormat="1" ht="11.25">
      <c r="B737" s="196"/>
      <c r="C737" s="197"/>
      <c r="D737" s="191" t="s">
        <v>132</v>
      </c>
      <c r="E737" s="198" t="s">
        <v>1</v>
      </c>
      <c r="F737" s="199" t="s">
        <v>180</v>
      </c>
      <c r="G737" s="197"/>
      <c r="H737" s="200">
        <v>6</v>
      </c>
      <c r="I737" s="201"/>
      <c r="J737" s="197"/>
      <c r="K737" s="197"/>
      <c r="L737" s="202"/>
      <c r="M737" s="203"/>
      <c r="N737" s="204"/>
      <c r="O737" s="204"/>
      <c r="P737" s="204"/>
      <c r="Q737" s="204"/>
      <c r="R737" s="204"/>
      <c r="S737" s="204"/>
      <c r="T737" s="205"/>
      <c r="AT737" s="206" t="s">
        <v>132</v>
      </c>
      <c r="AU737" s="206" t="s">
        <v>83</v>
      </c>
      <c r="AV737" s="12" t="s">
        <v>85</v>
      </c>
      <c r="AW737" s="12" t="s">
        <v>31</v>
      </c>
      <c r="AX737" s="12" t="s">
        <v>75</v>
      </c>
      <c r="AY737" s="206" t="s">
        <v>123</v>
      </c>
    </row>
    <row r="738" spans="1:65" s="14" customFormat="1" ht="11.25">
      <c r="B738" s="218"/>
      <c r="C738" s="219"/>
      <c r="D738" s="191" t="s">
        <v>132</v>
      </c>
      <c r="E738" s="220" t="s">
        <v>1</v>
      </c>
      <c r="F738" s="221" t="s">
        <v>280</v>
      </c>
      <c r="G738" s="219"/>
      <c r="H738" s="220" t="s">
        <v>1</v>
      </c>
      <c r="I738" s="222"/>
      <c r="J738" s="219"/>
      <c r="K738" s="219"/>
      <c r="L738" s="223"/>
      <c r="M738" s="224"/>
      <c r="N738" s="225"/>
      <c r="O738" s="225"/>
      <c r="P738" s="225"/>
      <c r="Q738" s="225"/>
      <c r="R738" s="225"/>
      <c r="S738" s="225"/>
      <c r="T738" s="226"/>
      <c r="AT738" s="227" t="s">
        <v>132</v>
      </c>
      <c r="AU738" s="227" t="s">
        <v>83</v>
      </c>
      <c r="AV738" s="14" t="s">
        <v>83</v>
      </c>
      <c r="AW738" s="14" t="s">
        <v>31</v>
      </c>
      <c r="AX738" s="14" t="s">
        <v>75</v>
      </c>
      <c r="AY738" s="227" t="s">
        <v>123</v>
      </c>
    </row>
    <row r="739" spans="1:65" s="12" customFormat="1" ht="11.25">
      <c r="B739" s="196"/>
      <c r="C739" s="197"/>
      <c r="D739" s="191" t="s">
        <v>132</v>
      </c>
      <c r="E739" s="198" t="s">
        <v>1</v>
      </c>
      <c r="F739" s="199" t="s">
        <v>180</v>
      </c>
      <c r="G739" s="197"/>
      <c r="H739" s="200">
        <v>6</v>
      </c>
      <c r="I739" s="201"/>
      <c r="J739" s="197"/>
      <c r="K739" s="197"/>
      <c r="L739" s="202"/>
      <c r="M739" s="203"/>
      <c r="N739" s="204"/>
      <c r="O739" s="204"/>
      <c r="P739" s="204"/>
      <c r="Q739" s="204"/>
      <c r="R739" s="204"/>
      <c r="S739" s="204"/>
      <c r="T739" s="205"/>
      <c r="AT739" s="206" t="s">
        <v>132</v>
      </c>
      <c r="AU739" s="206" t="s">
        <v>83</v>
      </c>
      <c r="AV739" s="12" t="s">
        <v>85</v>
      </c>
      <c r="AW739" s="12" t="s">
        <v>31</v>
      </c>
      <c r="AX739" s="12" t="s">
        <v>75</v>
      </c>
      <c r="AY739" s="206" t="s">
        <v>123</v>
      </c>
    </row>
    <row r="740" spans="1:65" s="14" customFormat="1" ht="11.25">
      <c r="B740" s="218"/>
      <c r="C740" s="219"/>
      <c r="D740" s="191" t="s">
        <v>132</v>
      </c>
      <c r="E740" s="220" t="s">
        <v>1</v>
      </c>
      <c r="F740" s="221" t="s">
        <v>281</v>
      </c>
      <c r="G740" s="219"/>
      <c r="H740" s="220" t="s">
        <v>1</v>
      </c>
      <c r="I740" s="222"/>
      <c r="J740" s="219"/>
      <c r="K740" s="219"/>
      <c r="L740" s="223"/>
      <c r="M740" s="224"/>
      <c r="N740" s="225"/>
      <c r="O740" s="225"/>
      <c r="P740" s="225"/>
      <c r="Q740" s="225"/>
      <c r="R740" s="225"/>
      <c r="S740" s="225"/>
      <c r="T740" s="226"/>
      <c r="AT740" s="227" t="s">
        <v>132</v>
      </c>
      <c r="AU740" s="227" t="s">
        <v>83</v>
      </c>
      <c r="AV740" s="14" t="s">
        <v>83</v>
      </c>
      <c r="AW740" s="14" t="s">
        <v>31</v>
      </c>
      <c r="AX740" s="14" t="s">
        <v>75</v>
      </c>
      <c r="AY740" s="227" t="s">
        <v>123</v>
      </c>
    </row>
    <row r="741" spans="1:65" s="12" customFormat="1" ht="11.25">
      <c r="B741" s="196"/>
      <c r="C741" s="197"/>
      <c r="D741" s="191" t="s">
        <v>132</v>
      </c>
      <c r="E741" s="198" t="s">
        <v>1</v>
      </c>
      <c r="F741" s="199" t="s">
        <v>180</v>
      </c>
      <c r="G741" s="197"/>
      <c r="H741" s="200">
        <v>6</v>
      </c>
      <c r="I741" s="201"/>
      <c r="J741" s="197"/>
      <c r="K741" s="197"/>
      <c r="L741" s="202"/>
      <c r="M741" s="203"/>
      <c r="N741" s="204"/>
      <c r="O741" s="204"/>
      <c r="P741" s="204"/>
      <c r="Q741" s="204"/>
      <c r="R741" s="204"/>
      <c r="S741" s="204"/>
      <c r="T741" s="205"/>
      <c r="AT741" s="206" t="s">
        <v>132</v>
      </c>
      <c r="AU741" s="206" t="s">
        <v>83</v>
      </c>
      <c r="AV741" s="12" t="s">
        <v>85</v>
      </c>
      <c r="AW741" s="12" t="s">
        <v>31</v>
      </c>
      <c r="AX741" s="12" t="s">
        <v>75</v>
      </c>
      <c r="AY741" s="206" t="s">
        <v>123</v>
      </c>
    </row>
    <row r="742" spans="1:65" s="14" customFormat="1" ht="11.25">
      <c r="B742" s="218"/>
      <c r="C742" s="219"/>
      <c r="D742" s="191" t="s">
        <v>132</v>
      </c>
      <c r="E742" s="220" t="s">
        <v>1</v>
      </c>
      <c r="F742" s="221" t="s">
        <v>282</v>
      </c>
      <c r="G742" s="219"/>
      <c r="H742" s="220" t="s">
        <v>1</v>
      </c>
      <c r="I742" s="222"/>
      <c r="J742" s="219"/>
      <c r="K742" s="219"/>
      <c r="L742" s="223"/>
      <c r="M742" s="224"/>
      <c r="N742" s="225"/>
      <c r="O742" s="225"/>
      <c r="P742" s="225"/>
      <c r="Q742" s="225"/>
      <c r="R742" s="225"/>
      <c r="S742" s="225"/>
      <c r="T742" s="226"/>
      <c r="AT742" s="227" t="s">
        <v>132</v>
      </c>
      <c r="AU742" s="227" t="s">
        <v>83</v>
      </c>
      <c r="AV742" s="14" t="s">
        <v>83</v>
      </c>
      <c r="AW742" s="14" t="s">
        <v>31</v>
      </c>
      <c r="AX742" s="14" t="s">
        <v>75</v>
      </c>
      <c r="AY742" s="227" t="s">
        <v>123</v>
      </c>
    </row>
    <row r="743" spans="1:65" s="12" customFormat="1" ht="11.25">
      <c r="B743" s="196"/>
      <c r="C743" s="197"/>
      <c r="D743" s="191" t="s">
        <v>132</v>
      </c>
      <c r="E743" s="198" t="s">
        <v>1</v>
      </c>
      <c r="F743" s="199" t="s">
        <v>695</v>
      </c>
      <c r="G743" s="197"/>
      <c r="H743" s="200">
        <v>7.5</v>
      </c>
      <c r="I743" s="201"/>
      <c r="J743" s="197"/>
      <c r="K743" s="197"/>
      <c r="L743" s="202"/>
      <c r="M743" s="203"/>
      <c r="N743" s="204"/>
      <c r="O743" s="204"/>
      <c r="P743" s="204"/>
      <c r="Q743" s="204"/>
      <c r="R743" s="204"/>
      <c r="S743" s="204"/>
      <c r="T743" s="205"/>
      <c r="AT743" s="206" t="s">
        <v>132</v>
      </c>
      <c r="AU743" s="206" t="s">
        <v>83</v>
      </c>
      <c r="AV743" s="12" t="s">
        <v>85</v>
      </c>
      <c r="AW743" s="12" t="s">
        <v>31</v>
      </c>
      <c r="AX743" s="12" t="s">
        <v>75</v>
      </c>
      <c r="AY743" s="206" t="s">
        <v>123</v>
      </c>
    </row>
    <row r="744" spans="1:65" s="14" customFormat="1" ht="11.25">
      <c r="B744" s="218"/>
      <c r="C744" s="219"/>
      <c r="D744" s="191" t="s">
        <v>132</v>
      </c>
      <c r="E744" s="220" t="s">
        <v>1</v>
      </c>
      <c r="F744" s="221" t="s">
        <v>284</v>
      </c>
      <c r="G744" s="219"/>
      <c r="H744" s="220" t="s">
        <v>1</v>
      </c>
      <c r="I744" s="222"/>
      <c r="J744" s="219"/>
      <c r="K744" s="219"/>
      <c r="L744" s="223"/>
      <c r="M744" s="224"/>
      <c r="N744" s="225"/>
      <c r="O744" s="225"/>
      <c r="P744" s="225"/>
      <c r="Q744" s="225"/>
      <c r="R744" s="225"/>
      <c r="S744" s="225"/>
      <c r="T744" s="226"/>
      <c r="AT744" s="227" t="s">
        <v>132</v>
      </c>
      <c r="AU744" s="227" t="s">
        <v>83</v>
      </c>
      <c r="AV744" s="14" t="s">
        <v>83</v>
      </c>
      <c r="AW744" s="14" t="s">
        <v>31</v>
      </c>
      <c r="AX744" s="14" t="s">
        <v>75</v>
      </c>
      <c r="AY744" s="227" t="s">
        <v>123</v>
      </c>
    </row>
    <row r="745" spans="1:65" s="12" customFormat="1" ht="11.25">
      <c r="B745" s="196"/>
      <c r="C745" s="197"/>
      <c r="D745" s="191" t="s">
        <v>132</v>
      </c>
      <c r="E745" s="198" t="s">
        <v>1</v>
      </c>
      <c r="F745" s="199" t="s">
        <v>180</v>
      </c>
      <c r="G745" s="197"/>
      <c r="H745" s="200">
        <v>6</v>
      </c>
      <c r="I745" s="201"/>
      <c r="J745" s="197"/>
      <c r="K745" s="197"/>
      <c r="L745" s="202"/>
      <c r="M745" s="203"/>
      <c r="N745" s="204"/>
      <c r="O745" s="204"/>
      <c r="P745" s="204"/>
      <c r="Q745" s="204"/>
      <c r="R745" s="204"/>
      <c r="S745" s="204"/>
      <c r="T745" s="205"/>
      <c r="AT745" s="206" t="s">
        <v>132</v>
      </c>
      <c r="AU745" s="206" t="s">
        <v>83</v>
      </c>
      <c r="AV745" s="12" t="s">
        <v>85</v>
      </c>
      <c r="AW745" s="12" t="s">
        <v>31</v>
      </c>
      <c r="AX745" s="12" t="s">
        <v>75</v>
      </c>
      <c r="AY745" s="206" t="s">
        <v>123</v>
      </c>
    </row>
    <row r="746" spans="1:65" s="14" customFormat="1" ht="11.25">
      <c r="B746" s="218"/>
      <c r="C746" s="219"/>
      <c r="D746" s="191" t="s">
        <v>132</v>
      </c>
      <c r="E746" s="220" t="s">
        <v>1</v>
      </c>
      <c r="F746" s="221" t="s">
        <v>285</v>
      </c>
      <c r="G746" s="219"/>
      <c r="H746" s="220" t="s">
        <v>1</v>
      </c>
      <c r="I746" s="222"/>
      <c r="J746" s="219"/>
      <c r="K746" s="219"/>
      <c r="L746" s="223"/>
      <c r="M746" s="224"/>
      <c r="N746" s="225"/>
      <c r="O746" s="225"/>
      <c r="P746" s="225"/>
      <c r="Q746" s="225"/>
      <c r="R746" s="225"/>
      <c r="S746" s="225"/>
      <c r="T746" s="226"/>
      <c r="AT746" s="227" t="s">
        <v>132</v>
      </c>
      <c r="AU746" s="227" t="s">
        <v>83</v>
      </c>
      <c r="AV746" s="14" t="s">
        <v>83</v>
      </c>
      <c r="AW746" s="14" t="s">
        <v>31</v>
      </c>
      <c r="AX746" s="14" t="s">
        <v>75</v>
      </c>
      <c r="AY746" s="227" t="s">
        <v>123</v>
      </c>
    </row>
    <row r="747" spans="1:65" s="12" customFormat="1" ht="11.25">
      <c r="B747" s="196"/>
      <c r="C747" s="197"/>
      <c r="D747" s="191" t="s">
        <v>132</v>
      </c>
      <c r="E747" s="198" t="s">
        <v>1</v>
      </c>
      <c r="F747" s="199" t="s">
        <v>696</v>
      </c>
      <c r="G747" s="197"/>
      <c r="H747" s="200">
        <v>10.5</v>
      </c>
      <c r="I747" s="201"/>
      <c r="J747" s="197"/>
      <c r="K747" s="197"/>
      <c r="L747" s="202"/>
      <c r="M747" s="203"/>
      <c r="N747" s="204"/>
      <c r="O747" s="204"/>
      <c r="P747" s="204"/>
      <c r="Q747" s="204"/>
      <c r="R747" s="204"/>
      <c r="S747" s="204"/>
      <c r="T747" s="205"/>
      <c r="AT747" s="206" t="s">
        <v>132</v>
      </c>
      <c r="AU747" s="206" t="s">
        <v>83</v>
      </c>
      <c r="AV747" s="12" t="s">
        <v>85</v>
      </c>
      <c r="AW747" s="12" t="s">
        <v>31</v>
      </c>
      <c r="AX747" s="12" t="s">
        <v>75</v>
      </c>
      <c r="AY747" s="206" t="s">
        <v>123</v>
      </c>
    </row>
    <row r="748" spans="1:65" s="13" customFormat="1" ht="11.25">
      <c r="B748" s="207"/>
      <c r="C748" s="208"/>
      <c r="D748" s="191" t="s">
        <v>132</v>
      </c>
      <c r="E748" s="209" t="s">
        <v>1</v>
      </c>
      <c r="F748" s="210" t="s">
        <v>134</v>
      </c>
      <c r="G748" s="208"/>
      <c r="H748" s="211">
        <v>54</v>
      </c>
      <c r="I748" s="212"/>
      <c r="J748" s="208"/>
      <c r="K748" s="208"/>
      <c r="L748" s="213"/>
      <c r="M748" s="214"/>
      <c r="N748" s="215"/>
      <c r="O748" s="215"/>
      <c r="P748" s="215"/>
      <c r="Q748" s="215"/>
      <c r="R748" s="215"/>
      <c r="S748" s="215"/>
      <c r="T748" s="216"/>
      <c r="AT748" s="217" t="s">
        <v>132</v>
      </c>
      <c r="AU748" s="217" t="s">
        <v>83</v>
      </c>
      <c r="AV748" s="13" t="s">
        <v>135</v>
      </c>
      <c r="AW748" s="13" t="s">
        <v>31</v>
      </c>
      <c r="AX748" s="13" t="s">
        <v>83</v>
      </c>
      <c r="AY748" s="217" t="s">
        <v>123</v>
      </c>
    </row>
    <row r="749" spans="1:65" s="2" customFormat="1" ht="21.75" customHeight="1">
      <c r="A749" s="33"/>
      <c r="B749" s="34"/>
      <c r="C749" s="228" t="s">
        <v>697</v>
      </c>
      <c r="D749" s="228" t="s">
        <v>449</v>
      </c>
      <c r="E749" s="229" t="s">
        <v>698</v>
      </c>
      <c r="F749" s="230" t="s">
        <v>699</v>
      </c>
      <c r="G749" s="231" t="s">
        <v>525</v>
      </c>
      <c r="H749" s="232">
        <v>42</v>
      </c>
      <c r="I749" s="233"/>
      <c r="J749" s="234">
        <f>ROUND(I749*H749,2)</f>
        <v>0</v>
      </c>
      <c r="K749" s="230" t="s">
        <v>128</v>
      </c>
      <c r="L749" s="38"/>
      <c r="M749" s="235" t="s">
        <v>1</v>
      </c>
      <c r="N749" s="236" t="s">
        <v>40</v>
      </c>
      <c r="O749" s="70"/>
      <c r="P749" s="187">
        <f>O749*H749</f>
        <v>0</v>
      </c>
      <c r="Q749" s="187">
        <v>0</v>
      </c>
      <c r="R749" s="187">
        <f>Q749*H749</f>
        <v>0</v>
      </c>
      <c r="S749" s="187">
        <v>0</v>
      </c>
      <c r="T749" s="188">
        <f>S749*H749</f>
        <v>0</v>
      </c>
      <c r="U749" s="33"/>
      <c r="V749" s="33"/>
      <c r="W749" s="33"/>
      <c r="X749" s="33"/>
      <c r="Y749" s="33"/>
      <c r="Z749" s="33"/>
      <c r="AA749" s="33"/>
      <c r="AB749" s="33"/>
      <c r="AC749" s="33"/>
      <c r="AD749" s="33"/>
      <c r="AE749" s="33"/>
      <c r="AR749" s="189" t="s">
        <v>135</v>
      </c>
      <c r="AT749" s="189" t="s">
        <v>449</v>
      </c>
      <c r="AU749" s="189" t="s">
        <v>83</v>
      </c>
      <c r="AY749" s="16" t="s">
        <v>123</v>
      </c>
      <c r="BE749" s="190">
        <f>IF(N749="základní",J749,0)</f>
        <v>0</v>
      </c>
      <c r="BF749" s="190">
        <f>IF(N749="snížená",J749,0)</f>
        <v>0</v>
      </c>
      <c r="BG749" s="190">
        <f>IF(N749="zákl. přenesená",J749,0)</f>
        <v>0</v>
      </c>
      <c r="BH749" s="190">
        <f>IF(N749="sníž. přenesená",J749,0)</f>
        <v>0</v>
      </c>
      <c r="BI749" s="190">
        <f>IF(N749="nulová",J749,0)</f>
        <v>0</v>
      </c>
      <c r="BJ749" s="16" t="s">
        <v>83</v>
      </c>
      <c r="BK749" s="190">
        <f>ROUND(I749*H749,2)</f>
        <v>0</v>
      </c>
      <c r="BL749" s="16" t="s">
        <v>135</v>
      </c>
      <c r="BM749" s="189" t="s">
        <v>700</v>
      </c>
    </row>
    <row r="750" spans="1:65" s="2" customFormat="1" ht="29.25">
      <c r="A750" s="33"/>
      <c r="B750" s="34"/>
      <c r="C750" s="35"/>
      <c r="D750" s="191" t="s">
        <v>131</v>
      </c>
      <c r="E750" s="35"/>
      <c r="F750" s="192" t="s">
        <v>701</v>
      </c>
      <c r="G750" s="35"/>
      <c r="H750" s="35"/>
      <c r="I750" s="193"/>
      <c r="J750" s="35"/>
      <c r="K750" s="35"/>
      <c r="L750" s="38"/>
      <c r="M750" s="194"/>
      <c r="N750" s="195"/>
      <c r="O750" s="70"/>
      <c r="P750" s="70"/>
      <c r="Q750" s="70"/>
      <c r="R750" s="70"/>
      <c r="S750" s="70"/>
      <c r="T750" s="71"/>
      <c r="U750" s="33"/>
      <c r="V750" s="33"/>
      <c r="W750" s="33"/>
      <c r="X750" s="33"/>
      <c r="Y750" s="33"/>
      <c r="Z750" s="33"/>
      <c r="AA750" s="33"/>
      <c r="AB750" s="33"/>
      <c r="AC750" s="33"/>
      <c r="AD750" s="33"/>
      <c r="AE750" s="33"/>
      <c r="AT750" s="16" t="s">
        <v>131</v>
      </c>
      <c r="AU750" s="16" t="s">
        <v>83</v>
      </c>
    </row>
    <row r="751" spans="1:65" s="14" customFormat="1" ht="11.25">
      <c r="B751" s="218"/>
      <c r="C751" s="219"/>
      <c r="D751" s="191" t="s">
        <v>132</v>
      </c>
      <c r="E751" s="220" t="s">
        <v>1</v>
      </c>
      <c r="F751" s="221" t="s">
        <v>276</v>
      </c>
      <c r="G751" s="219"/>
      <c r="H751" s="220" t="s">
        <v>1</v>
      </c>
      <c r="I751" s="222"/>
      <c r="J751" s="219"/>
      <c r="K751" s="219"/>
      <c r="L751" s="223"/>
      <c r="M751" s="224"/>
      <c r="N751" s="225"/>
      <c r="O751" s="225"/>
      <c r="P751" s="225"/>
      <c r="Q751" s="225"/>
      <c r="R751" s="225"/>
      <c r="S751" s="225"/>
      <c r="T751" s="226"/>
      <c r="AT751" s="227" t="s">
        <v>132</v>
      </c>
      <c r="AU751" s="227" t="s">
        <v>83</v>
      </c>
      <c r="AV751" s="14" t="s">
        <v>83</v>
      </c>
      <c r="AW751" s="14" t="s">
        <v>31</v>
      </c>
      <c r="AX751" s="14" t="s">
        <v>75</v>
      </c>
      <c r="AY751" s="227" t="s">
        <v>123</v>
      </c>
    </row>
    <row r="752" spans="1:65" s="12" customFormat="1" ht="11.25">
      <c r="B752" s="196"/>
      <c r="C752" s="197"/>
      <c r="D752" s="191" t="s">
        <v>132</v>
      </c>
      <c r="E752" s="198" t="s">
        <v>1</v>
      </c>
      <c r="F752" s="199" t="s">
        <v>180</v>
      </c>
      <c r="G752" s="197"/>
      <c r="H752" s="200">
        <v>6</v>
      </c>
      <c r="I752" s="201"/>
      <c r="J752" s="197"/>
      <c r="K752" s="197"/>
      <c r="L752" s="202"/>
      <c r="M752" s="203"/>
      <c r="N752" s="204"/>
      <c r="O752" s="204"/>
      <c r="P752" s="204"/>
      <c r="Q752" s="204"/>
      <c r="R752" s="204"/>
      <c r="S752" s="204"/>
      <c r="T752" s="205"/>
      <c r="AT752" s="206" t="s">
        <v>132</v>
      </c>
      <c r="AU752" s="206" t="s">
        <v>83</v>
      </c>
      <c r="AV752" s="12" t="s">
        <v>85</v>
      </c>
      <c r="AW752" s="12" t="s">
        <v>31</v>
      </c>
      <c r="AX752" s="12" t="s">
        <v>75</v>
      </c>
      <c r="AY752" s="206" t="s">
        <v>123</v>
      </c>
    </row>
    <row r="753" spans="1:65" s="14" customFormat="1" ht="11.25">
      <c r="B753" s="218"/>
      <c r="C753" s="219"/>
      <c r="D753" s="191" t="s">
        <v>132</v>
      </c>
      <c r="E753" s="220" t="s">
        <v>1</v>
      </c>
      <c r="F753" s="221" t="s">
        <v>278</v>
      </c>
      <c r="G753" s="219"/>
      <c r="H753" s="220" t="s">
        <v>1</v>
      </c>
      <c r="I753" s="222"/>
      <c r="J753" s="219"/>
      <c r="K753" s="219"/>
      <c r="L753" s="223"/>
      <c r="M753" s="224"/>
      <c r="N753" s="225"/>
      <c r="O753" s="225"/>
      <c r="P753" s="225"/>
      <c r="Q753" s="225"/>
      <c r="R753" s="225"/>
      <c r="S753" s="225"/>
      <c r="T753" s="226"/>
      <c r="AT753" s="227" t="s">
        <v>132</v>
      </c>
      <c r="AU753" s="227" t="s">
        <v>83</v>
      </c>
      <c r="AV753" s="14" t="s">
        <v>83</v>
      </c>
      <c r="AW753" s="14" t="s">
        <v>31</v>
      </c>
      <c r="AX753" s="14" t="s">
        <v>75</v>
      </c>
      <c r="AY753" s="227" t="s">
        <v>123</v>
      </c>
    </row>
    <row r="754" spans="1:65" s="12" customFormat="1" ht="11.25">
      <c r="B754" s="196"/>
      <c r="C754" s="197"/>
      <c r="D754" s="191" t="s">
        <v>132</v>
      </c>
      <c r="E754" s="198" t="s">
        <v>1</v>
      </c>
      <c r="F754" s="199" t="s">
        <v>180</v>
      </c>
      <c r="G754" s="197"/>
      <c r="H754" s="200">
        <v>6</v>
      </c>
      <c r="I754" s="201"/>
      <c r="J754" s="197"/>
      <c r="K754" s="197"/>
      <c r="L754" s="202"/>
      <c r="M754" s="203"/>
      <c r="N754" s="204"/>
      <c r="O754" s="204"/>
      <c r="P754" s="204"/>
      <c r="Q754" s="204"/>
      <c r="R754" s="204"/>
      <c r="S754" s="204"/>
      <c r="T754" s="205"/>
      <c r="AT754" s="206" t="s">
        <v>132</v>
      </c>
      <c r="AU754" s="206" t="s">
        <v>83</v>
      </c>
      <c r="AV754" s="12" t="s">
        <v>85</v>
      </c>
      <c r="AW754" s="12" t="s">
        <v>31</v>
      </c>
      <c r="AX754" s="12" t="s">
        <v>75</v>
      </c>
      <c r="AY754" s="206" t="s">
        <v>123</v>
      </c>
    </row>
    <row r="755" spans="1:65" s="14" customFormat="1" ht="11.25">
      <c r="B755" s="218"/>
      <c r="C755" s="219"/>
      <c r="D755" s="191" t="s">
        <v>132</v>
      </c>
      <c r="E755" s="220" t="s">
        <v>1</v>
      </c>
      <c r="F755" s="221" t="s">
        <v>279</v>
      </c>
      <c r="G755" s="219"/>
      <c r="H755" s="220" t="s">
        <v>1</v>
      </c>
      <c r="I755" s="222"/>
      <c r="J755" s="219"/>
      <c r="K755" s="219"/>
      <c r="L755" s="223"/>
      <c r="M755" s="224"/>
      <c r="N755" s="225"/>
      <c r="O755" s="225"/>
      <c r="P755" s="225"/>
      <c r="Q755" s="225"/>
      <c r="R755" s="225"/>
      <c r="S755" s="225"/>
      <c r="T755" s="226"/>
      <c r="AT755" s="227" t="s">
        <v>132</v>
      </c>
      <c r="AU755" s="227" t="s">
        <v>83</v>
      </c>
      <c r="AV755" s="14" t="s">
        <v>83</v>
      </c>
      <c r="AW755" s="14" t="s">
        <v>31</v>
      </c>
      <c r="AX755" s="14" t="s">
        <v>75</v>
      </c>
      <c r="AY755" s="227" t="s">
        <v>123</v>
      </c>
    </row>
    <row r="756" spans="1:65" s="12" customFormat="1" ht="11.25">
      <c r="B756" s="196"/>
      <c r="C756" s="197"/>
      <c r="D756" s="191" t="s">
        <v>132</v>
      </c>
      <c r="E756" s="198" t="s">
        <v>1</v>
      </c>
      <c r="F756" s="199" t="s">
        <v>180</v>
      </c>
      <c r="G756" s="197"/>
      <c r="H756" s="200">
        <v>6</v>
      </c>
      <c r="I756" s="201"/>
      <c r="J756" s="197"/>
      <c r="K756" s="197"/>
      <c r="L756" s="202"/>
      <c r="M756" s="203"/>
      <c r="N756" s="204"/>
      <c r="O756" s="204"/>
      <c r="P756" s="204"/>
      <c r="Q756" s="204"/>
      <c r="R756" s="204"/>
      <c r="S756" s="204"/>
      <c r="T756" s="205"/>
      <c r="AT756" s="206" t="s">
        <v>132</v>
      </c>
      <c r="AU756" s="206" t="s">
        <v>83</v>
      </c>
      <c r="AV756" s="12" t="s">
        <v>85</v>
      </c>
      <c r="AW756" s="12" t="s">
        <v>31</v>
      </c>
      <c r="AX756" s="12" t="s">
        <v>75</v>
      </c>
      <c r="AY756" s="206" t="s">
        <v>123</v>
      </c>
    </row>
    <row r="757" spans="1:65" s="14" customFormat="1" ht="11.25">
      <c r="B757" s="218"/>
      <c r="C757" s="219"/>
      <c r="D757" s="191" t="s">
        <v>132</v>
      </c>
      <c r="E757" s="220" t="s">
        <v>1</v>
      </c>
      <c r="F757" s="221" t="s">
        <v>280</v>
      </c>
      <c r="G757" s="219"/>
      <c r="H757" s="220" t="s">
        <v>1</v>
      </c>
      <c r="I757" s="222"/>
      <c r="J757" s="219"/>
      <c r="K757" s="219"/>
      <c r="L757" s="223"/>
      <c r="M757" s="224"/>
      <c r="N757" s="225"/>
      <c r="O757" s="225"/>
      <c r="P757" s="225"/>
      <c r="Q757" s="225"/>
      <c r="R757" s="225"/>
      <c r="S757" s="225"/>
      <c r="T757" s="226"/>
      <c r="AT757" s="227" t="s">
        <v>132</v>
      </c>
      <c r="AU757" s="227" t="s">
        <v>83</v>
      </c>
      <c r="AV757" s="14" t="s">
        <v>83</v>
      </c>
      <c r="AW757" s="14" t="s">
        <v>31</v>
      </c>
      <c r="AX757" s="14" t="s">
        <v>75</v>
      </c>
      <c r="AY757" s="227" t="s">
        <v>123</v>
      </c>
    </row>
    <row r="758" spans="1:65" s="12" customFormat="1" ht="11.25">
      <c r="B758" s="196"/>
      <c r="C758" s="197"/>
      <c r="D758" s="191" t="s">
        <v>132</v>
      </c>
      <c r="E758" s="198" t="s">
        <v>1</v>
      </c>
      <c r="F758" s="199" t="s">
        <v>180</v>
      </c>
      <c r="G758" s="197"/>
      <c r="H758" s="200">
        <v>6</v>
      </c>
      <c r="I758" s="201"/>
      <c r="J758" s="197"/>
      <c r="K758" s="197"/>
      <c r="L758" s="202"/>
      <c r="M758" s="203"/>
      <c r="N758" s="204"/>
      <c r="O758" s="204"/>
      <c r="P758" s="204"/>
      <c r="Q758" s="204"/>
      <c r="R758" s="204"/>
      <c r="S758" s="204"/>
      <c r="T758" s="205"/>
      <c r="AT758" s="206" t="s">
        <v>132</v>
      </c>
      <c r="AU758" s="206" t="s">
        <v>83</v>
      </c>
      <c r="AV758" s="12" t="s">
        <v>85</v>
      </c>
      <c r="AW758" s="12" t="s">
        <v>31</v>
      </c>
      <c r="AX758" s="12" t="s">
        <v>75</v>
      </c>
      <c r="AY758" s="206" t="s">
        <v>123</v>
      </c>
    </row>
    <row r="759" spans="1:65" s="14" customFormat="1" ht="11.25">
      <c r="B759" s="218"/>
      <c r="C759" s="219"/>
      <c r="D759" s="191" t="s">
        <v>132</v>
      </c>
      <c r="E759" s="220" t="s">
        <v>1</v>
      </c>
      <c r="F759" s="221" t="s">
        <v>281</v>
      </c>
      <c r="G759" s="219"/>
      <c r="H759" s="220" t="s">
        <v>1</v>
      </c>
      <c r="I759" s="222"/>
      <c r="J759" s="219"/>
      <c r="K759" s="219"/>
      <c r="L759" s="223"/>
      <c r="M759" s="224"/>
      <c r="N759" s="225"/>
      <c r="O759" s="225"/>
      <c r="P759" s="225"/>
      <c r="Q759" s="225"/>
      <c r="R759" s="225"/>
      <c r="S759" s="225"/>
      <c r="T759" s="226"/>
      <c r="AT759" s="227" t="s">
        <v>132</v>
      </c>
      <c r="AU759" s="227" t="s">
        <v>83</v>
      </c>
      <c r="AV759" s="14" t="s">
        <v>83</v>
      </c>
      <c r="AW759" s="14" t="s">
        <v>31</v>
      </c>
      <c r="AX759" s="14" t="s">
        <v>75</v>
      </c>
      <c r="AY759" s="227" t="s">
        <v>123</v>
      </c>
    </row>
    <row r="760" spans="1:65" s="12" customFormat="1" ht="11.25">
      <c r="B760" s="196"/>
      <c r="C760" s="197"/>
      <c r="D760" s="191" t="s">
        <v>132</v>
      </c>
      <c r="E760" s="198" t="s">
        <v>1</v>
      </c>
      <c r="F760" s="199" t="s">
        <v>180</v>
      </c>
      <c r="G760" s="197"/>
      <c r="H760" s="200">
        <v>6</v>
      </c>
      <c r="I760" s="201"/>
      <c r="J760" s="197"/>
      <c r="K760" s="197"/>
      <c r="L760" s="202"/>
      <c r="M760" s="203"/>
      <c r="N760" s="204"/>
      <c r="O760" s="204"/>
      <c r="P760" s="204"/>
      <c r="Q760" s="204"/>
      <c r="R760" s="204"/>
      <c r="S760" s="204"/>
      <c r="T760" s="205"/>
      <c r="AT760" s="206" t="s">
        <v>132</v>
      </c>
      <c r="AU760" s="206" t="s">
        <v>83</v>
      </c>
      <c r="AV760" s="12" t="s">
        <v>85</v>
      </c>
      <c r="AW760" s="12" t="s">
        <v>31</v>
      </c>
      <c r="AX760" s="12" t="s">
        <v>75</v>
      </c>
      <c r="AY760" s="206" t="s">
        <v>123</v>
      </c>
    </row>
    <row r="761" spans="1:65" s="14" customFormat="1" ht="11.25">
      <c r="B761" s="218"/>
      <c r="C761" s="219"/>
      <c r="D761" s="191" t="s">
        <v>132</v>
      </c>
      <c r="E761" s="220" t="s">
        <v>1</v>
      </c>
      <c r="F761" s="221" t="s">
        <v>284</v>
      </c>
      <c r="G761" s="219"/>
      <c r="H761" s="220" t="s">
        <v>1</v>
      </c>
      <c r="I761" s="222"/>
      <c r="J761" s="219"/>
      <c r="K761" s="219"/>
      <c r="L761" s="223"/>
      <c r="M761" s="224"/>
      <c r="N761" s="225"/>
      <c r="O761" s="225"/>
      <c r="P761" s="225"/>
      <c r="Q761" s="225"/>
      <c r="R761" s="225"/>
      <c r="S761" s="225"/>
      <c r="T761" s="226"/>
      <c r="AT761" s="227" t="s">
        <v>132</v>
      </c>
      <c r="AU761" s="227" t="s">
        <v>83</v>
      </c>
      <c r="AV761" s="14" t="s">
        <v>83</v>
      </c>
      <c r="AW761" s="14" t="s">
        <v>31</v>
      </c>
      <c r="AX761" s="14" t="s">
        <v>75</v>
      </c>
      <c r="AY761" s="227" t="s">
        <v>123</v>
      </c>
    </row>
    <row r="762" spans="1:65" s="12" customFormat="1" ht="11.25">
      <c r="B762" s="196"/>
      <c r="C762" s="197"/>
      <c r="D762" s="191" t="s">
        <v>132</v>
      </c>
      <c r="E762" s="198" t="s">
        <v>1</v>
      </c>
      <c r="F762" s="199" t="s">
        <v>180</v>
      </c>
      <c r="G762" s="197"/>
      <c r="H762" s="200">
        <v>6</v>
      </c>
      <c r="I762" s="201"/>
      <c r="J762" s="197"/>
      <c r="K762" s="197"/>
      <c r="L762" s="202"/>
      <c r="M762" s="203"/>
      <c r="N762" s="204"/>
      <c r="O762" s="204"/>
      <c r="P762" s="204"/>
      <c r="Q762" s="204"/>
      <c r="R762" s="204"/>
      <c r="S762" s="204"/>
      <c r="T762" s="205"/>
      <c r="AT762" s="206" t="s">
        <v>132</v>
      </c>
      <c r="AU762" s="206" t="s">
        <v>83</v>
      </c>
      <c r="AV762" s="12" t="s">
        <v>85</v>
      </c>
      <c r="AW762" s="12" t="s">
        <v>31</v>
      </c>
      <c r="AX762" s="12" t="s">
        <v>75</v>
      </c>
      <c r="AY762" s="206" t="s">
        <v>123</v>
      </c>
    </row>
    <row r="763" spans="1:65" s="14" customFormat="1" ht="11.25">
      <c r="B763" s="218"/>
      <c r="C763" s="219"/>
      <c r="D763" s="191" t="s">
        <v>132</v>
      </c>
      <c r="E763" s="220" t="s">
        <v>1</v>
      </c>
      <c r="F763" s="221" t="s">
        <v>287</v>
      </c>
      <c r="G763" s="219"/>
      <c r="H763" s="220" t="s">
        <v>1</v>
      </c>
      <c r="I763" s="222"/>
      <c r="J763" s="219"/>
      <c r="K763" s="219"/>
      <c r="L763" s="223"/>
      <c r="M763" s="224"/>
      <c r="N763" s="225"/>
      <c r="O763" s="225"/>
      <c r="P763" s="225"/>
      <c r="Q763" s="225"/>
      <c r="R763" s="225"/>
      <c r="S763" s="225"/>
      <c r="T763" s="226"/>
      <c r="AT763" s="227" t="s">
        <v>132</v>
      </c>
      <c r="AU763" s="227" t="s">
        <v>83</v>
      </c>
      <c r="AV763" s="14" t="s">
        <v>83</v>
      </c>
      <c r="AW763" s="14" t="s">
        <v>31</v>
      </c>
      <c r="AX763" s="14" t="s">
        <v>75</v>
      </c>
      <c r="AY763" s="227" t="s">
        <v>123</v>
      </c>
    </row>
    <row r="764" spans="1:65" s="12" customFormat="1" ht="11.25">
      <c r="B764" s="196"/>
      <c r="C764" s="197"/>
      <c r="D764" s="191" t="s">
        <v>132</v>
      </c>
      <c r="E764" s="198" t="s">
        <v>1</v>
      </c>
      <c r="F764" s="199" t="s">
        <v>180</v>
      </c>
      <c r="G764" s="197"/>
      <c r="H764" s="200">
        <v>6</v>
      </c>
      <c r="I764" s="201"/>
      <c r="J764" s="197"/>
      <c r="K764" s="197"/>
      <c r="L764" s="202"/>
      <c r="M764" s="203"/>
      <c r="N764" s="204"/>
      <c r="O764" s="204"/>
      <c r="P764" s="204"/>
      <c r="Q764" s="204"/>
      <c r="R764" s="204"/>
      <c r="S764" s="204"/>
      <c r="T764" s="205"/>
      <c r="AT764" s="206" t="s">
        <v>132</v>
      </c>
      <c r="AU764" s="206" t="s">
        <v>83</v>
      </c>
      <c r="AV764" s="12" t="s">
        <v>85</v>
      </c>
      <c r="AW764" s="12" t="s">
        <v>31</v>
      </c>
      <c r="AX764" s="12" t="s">
        <v>75</v>
      </c>
      <c r="AY764" s="206" t="s">
        <v>123</v>
      </c>
    </row>
    <row r="765" spans="1:65" s="13" customFormat="1" ht="11.25">
      <c r="B765" s="207"/>
      <c r="C765" s="208"/>
      <c r="D765" s="191" t="s">
        <v>132</v>
      </c>
      <c r="E765" s="209" t="s">
        <v>1</v>
      </c>
      <c r="F765" s="210" t="s">
        <v>134</v>
      </c>
      <c r="G765" s="208"/>
      <c r="H765" s="211">
        <v>42</v>
      </c>
      <c r="I765" s="212"/>
      <c r="J765" s="208"/>
      <c r="K765" s="208"/>
      <c r="L765" s="213"/>
      <c r="M765" s="214"/>
      <c r="N765" s="215"/>
      <c r="O765" s="215"/>
      <c r="P765" s="215"/>
      <c r="Q765" s="215"/>
      <c r="R765" s="215"/>
      <c r="S765" s="215"/>
      <c r="T765" s="216"/>
      <c r="AT765" s="217" t="s">
        <v>132</v>
      </c>
      <c r="AU765" s="217" t="s">
        <v>83</v>
      </c>
      <c r="AV765" s="13" t="s">
        <v>135</v>
      </c>
      <c r="AW765" s="13" t="s">
        <v>31</v>
      </c>
      <c r="AX765" s="13" t="s">
        <v>83</v>
      </c>
      <c r="AY765" s="217" t="s">
        <v>123</v>
      </c>
    </row>
    <row r="766" spans="1:65" s="2" customFormat="1" ht="21.75" customHeight="1">
      <c r="A766" s="33"/>
      <c r="B766" s="34"/>
      <c r="C766" s="228" t="s">
        <v>702</v>
      </c>
      <c r="D766" s="228" t="s">
        <v>449</v>
      </c>
      <c r="E766" s="229" t="s">
        <v>703</v>
      </c>
      <c r="F766" s="230" t="s">
        <v>704</v>
      </c>
      <c r="G766" s="231" t="s">
        <v>525</v>
      </c>
      <c r="H766" s="232">
        <v>72</v>
      </c>
      <c r="I766" s="233"/>
      <c r="J766" s="234">
        <f>ROUND(I766*H766,2)</f>
        <v>0</v>
      </c>
      <c r="K766" s="230" t="s">
        <v>128</v>
      </c>
      <c r="L766" s="38"/>
      <c r="M766" s="235" t="s">
        <v>1</v>
      </c>
      <c r="N766" s="236" t="s">
        <v>40</v>
      </c>
      <c r="O766" s="70"/>
      <c r="P766" s="187">
        <f>O766*H766</f>
        <v>0</v>
      </c>
      <c r="Q766" s="187">
        <v>0</v>
      </c>
      <c r="R766" s="187">
        <f>Q766*H766</f>
        <v>0</v>
      </c>
      <c r="S766" s="187">
        <v>0</v>
      </c>
      <c r="T766" s="188">
        <f>S766*H766</f>
        <v>0</v>
      </c>
      <c r="U766" s="33"/>
      <c r="V766" s="33"/>
      <c r="W766" s="33"/>
      <c r="X766" s="33"/>
      <c r="Y766" s="33"/>
      <c r="Z766" s="33"/>
      <c r="AA766" s="33"/>
      <c r="AB766" s="33"/>
      <c r="AC766" s="33"/>
      <c r="AD766" s="33"/>
      <c r="AE766" s="33"/>
      <c r="AR766" s="189" t="s">
        <v>135</v>
      </c>
      <c r="AT766" s="189" t="s">
        <v>449</v>
      </c>
      <c r="AU766" s="189" t="s">
        <v>83</v>
      </c>
      <c r="AY766" s="16" t="s">
        <v>123</v>
      </c>
      <c r="BE766" s="190">
        <f>IF(N766="základní",J766,0)</f>
        <v>0</v>
      </c>
      <c r="BF766" s="190">
        <f>IF(N766="snížená",J766,0)</f>
        <v>0</v>
      </c>
      <c r="BG766" s="190">
        <f>IF(N766="zákl. přenesená",J766,0)</f>
        <v>0</v>
      </c>
      <c r="BH766" s="190">
        <f>IF(N766="sníž. přenesená",J766,0)</f>
        <v>0</v>
      </c>
      <c r="BI766" s="190">
        <f>IF(N766="nulová",J766,0)</f>
        <v>0</v>
      </c>
      <c r="BJ766" s="16" t="s">
        <v>83</v>
      </c>
      <c r="BK766" s="190">
        <f>ROUND(I766*H766,2)</f>
        <v>0</v>
      </c>
      <c r="BL766" s="16" t="s">
        <v>135</v>
      </c>
      <c r="BM766" s="189" t="s">
        <v>705</v>
      </c>
    </row>
    <row r="767" spans="1:65" s="2" customFormat="1" ht="19.5">
      <c r="A767" s="33"/>
      <c r="B767" s="34"/>
      <c r="C767" s="35"/>
      <c r="D767" s="191" t="s">
        <v>131</v>
      </c>
      <c r="E767" s="35"/>
      <c r="F767" s="192" t="s">
        <v>706</v>
      </c>
      <c r="G767" s="35"/>
      <c r="H767" s="35"/>
      <c r="I767" s="193"/>
      <c r="J767" s="35"/>
      <c r="K767" s="35"/>
      <c r="L767" s="38"/>
      <c r="M767" s="194"/>
      <c r="N767" s="195"/>
      <c r="O767" s="70"/>
      <c r="P767" s="70"/>
      <c r="Q767" s="70"/>
      <c r="R767" s="70"/>
      <c r="S767" s="70"/>
      <c r="T767" s="71"/>
      <c r="U767" s="33"/>
      <c r="V767" s="33"/>
      <c r="W767" s="33"/>
      <c r="X767" s="33"/>
      <c r="Y767" s="33"/>
      <c r="Z767" s="33"/>
      <c r="AA767" s="33"/>
      <c r="AB767" s="33"/>
      <c r="AC767" s="33"/>
      <c r="AD767" s="33"/>
      <c r="AE767" s="33"/>
      <c r="AT767" s="16" t="s">
        <v>131</v>
      </c>
      <c r="AU767" s="16" t="s">
        <v>83</v>
      </c>
    </row>
    <row r="768" spans="1:65" s="14" customFormat="1" ht="11.25">
      <c r="B768" s="218"/>
      <c r="C768" s="219"/>
      <c r="D768" s="191" t="s">
        <v>132</v>
      </c>
      <c r="E768" s="220" t="s">
        <v>1</v>
      </c>
      <c r="F768" s="221" t="s">
        <v>373</v>
      </c>
      <c r="G768" s="219"/>
      <c r="H768" s="220" t="s">
        <v>1</v>
      </c>
      <c r="I768" s="222"/>
      <c r="J768" s="219"/>
      <c r="K768" s="219"/>
      <c r="L768" s="223"/>
      <c r="M768" s="224"/>
      <c r="N768" s="225"/>
      <c r="O768" s="225"/>
      <c r="P768" s="225"/>
      <c r="Q768" s="225"/>
      <c r="R768" s="225"/>
      <c r="S768" s="225"/>
      <c r="T768" s="226"/>
      <c r="AT768" s="227" t="s">
        <v>132</v>
      </c>
      <c r="AU768" s="227" t="s">
        <v>83</v>
      </c>
      <c r="AV768" s="14" t="s">
        <v>83</v>
      </c>
      <c r="AW768" s="14" t="s">
        <v>31</v>
      </c>
      <c r="AX768" s="14" t="s">
        <v>75</v>
      </c>
      <c r="AY768" s="227" t="s">
        <v>123</v>
      </c>
    </row>
    <row r="769" spans="1:65" s="12" customFormat="1" ht="11.25">
      <c r="B769" s="196"/>
      <c r="C769" s="197"/>
      <c r="D769" s="191" t="s">
        <v>132</v>
      </c>
      <c r="E769" s="198" t="s">
        <v>1</v>
      </c>
      <c r="F769" s="199" t="s">
        <v>707</v>
      </c>
      <c r="G769" s="197"/>
      <c r="H769" s="200">
        <v>12</v>
      </c>
      <c r="I769" s="201"/>
      <c r="J769" s="197"/>
      <c r="K769" s="197"/>
      <c r="L769" s="202"/>
      <c r="M769" s="203"/>
      <c r="N769" s="204"/>
      <c r="O769" s="204"/>
      <c r="P769" s="204"/>
      <c r="Q769" s="204"/>
      <c r="R769" s="204"/>
      <c r="S769" s="204"/>
      <c r="T769" s="205"/>
      <c r="AT769" s="206" t="s">
        <v>132</v>
      </c>
      <c r="AU769" s="206" t="s">
        <v>83</v>
      </c>
      <c r="AV769" s="12" t="s">
        <v>85</v>
      </c>
      <c r="AW769" s="12" t="s">
        <v>31</v>
      </c>
      <c r="AX769" s="12" t="s">
        <v>75</v>
      </c>
      <c r="AY769" s="206" t="s">
        <v>123</v>
      </c>
    </row>
    <row r="770" spans="1:65" s="14" customFormat="1" ht="11.25">
      <c r="B770" s="218"/>
      <c r="C770" s="219"/>
      <c r="D770" s="191" t="s">
        <v>132</v>
      </c>
      <c r="E770" s="220" t="s">
        <v>1</v>
      </c>
      <c r="F770" s="221" t="s">
        <v>375</v>
      </c>
      <c r="G770" s="219"/>
      <c r="H770" s="220" t="s">
        <v>1</v>
      </c>
      <c r="I770" s="222"/>
      <c r="J770" s="219"/>
      <c r="K770" s="219"/>
      <c r="L770" s="223"/>
      <c r="M770" s="224"/>
      <c r="N770" s="225"/>
      <c r="O770" s="225"/>
      <c r="P770" s="225"/>
      <c r="Q770" s="225"/>
      <c r="R770" s="225"/>
      <c r="S770" s="225"/>
      <c r="T770" s="226"/>
      <c r="AT770" s="227" t="s">
        <v>132</v>
      </c>
      <c r="AU770" s="227" t="s">
        <v>83</v>
      </c>
      <c r="AV770" s="14" t="s">
        <v>83</v>
      </c>
      <c r="AW770" s="14" t="s">
        <v>31</v>
      </c>
      <c r="AX770" s="14" t="s">
        <v>75</v>
      </c>
      <c r="AY770" s="227" t="s">
        <v>123</v>
      </c>
    </row>
    <row r="771" spans="1:65" s="12" customFormat="1" ht="11.25">
      <c r="B771" s="196"/>
      <c r="C771" s="197"/>
      <c r="D771" s="191" t="s">
        <v>132</v>
      </c>
      <c r="E771" s="198" t="s">
        <v>1</v>
      </c>
      <c r="F771" s="199" t="s">
        <v>707</v>
      </c>
      <c r="G771" s="197"/>
      <c r="H771" s="200">
        <v>12</v>
      </c>
      <c r="I771" s="201"/>
      <c r="J771" s="197"/>
      <c r="K771" s="197"/>
      <c r="L771" s="202"/>
      <c r="M771" s="203"/>
      <c r="N771" s="204"/>
      <c r="O771" s="204"/>
      <c r="P771" s="204"/>
      <c r="Q771" s="204"/>
      <c r="R771" s="204"/>
      <c r="S771" s="204"/>
      <c r="T771" s="205"/>
      <c r="AT771" s="206" t="s">
        <v>132</v>
      </c>
      <c r="AU771" s="206" t="s">
        <v>83</v>
      </c>
      <c r="AV771" s="12" t="s">
        <v>85</v>
      </c>
      <c r="AW771" s="12" t="s">
        <v>31</v>
      </c>
      <c r="AX771" s="12" t="s">
        <v>75</v>
      </c>
      <c r="AY771" s="206" t="s">
        <v>123</v>
      </c>
    </row>
    <row r="772" spans="1:65" s="14" customFormat="1" ht="11.25">
      <c r="B772" s="218"/>
      <c r="C772" s="219"/>
      <c r="D772" s="191" t="s">
        <v>132</v>
      </c>
      <c r="E772" s="220" t="s">
        <v>1</v>
      </c>
      <c r="F772" s="221" t="s">
        <v>376</v>
      </c>
      <c r="G772" s="219"/>
      <c r="H772" s="220" t="s">
        <v>1</v>
      </c>
      <c r="I772" s="222"/>
      <c r="J772" s="219"/>
      <c r="K772" s="219"/>
      <c r="L772" s="223"/>
      <c r="M772" s="224"/>
      <c r="N772" s="225"/>
      <c r="O772" s="225"/>
      <c r="P772" s="225"/>
      <c r="Q772" s="225"/>
      <c r="R772" s="225"/>
      <c r="S772" s="225"/>
      <c r="T772" s="226"/>
      <c r="AT772" s="227" t="s">
        <v>132</v>
      </c>
      <c r="AU772" s="227" t="s">
        <v>83</v>
      </c>
      <c r="AV772" s="14" t="s">
        <v>83</v>
      </c>
      <c r="AW772" s="14" t="s">
        <v>31</v>
      </c>
      <c r="AX772" s="14" t="s">
        <v>75</v>
      </c>
      <c r="AY772" s="227" t="s">
        <v>123</v>
      </c>
    </row>
    <row r="773" spans="1:65" s="12" customFormat="1" ht="11.25">
      <c r="B773" s="196"/>
      <c r="C773" s="197"/>
      <c r="D773" s="191" t="s">
        <v>132</v>
      </c>
      <c r="E773" s="198" t="s">
        <v>1</v>
      </c>
      <c r="F773" s="199" t="s">
        <v>708</v>
      </c>
      <c r="G773" s="197"/>
      <c r="H773" s="200">
        <v>15</v>
      </c>
      <c r="I773" s="201"/>
      <c r="J773" s="197"/>
      <c r="K773" s="197"/>
      <c r="L773" s="202"/>
      <c r="M773" s="203"/>
      <c r="N773" s="204"/>
      <c r="O773" s="204"/>
      <c r="P773" s="204"/>
      <c r="Q773" s="204"/>
      <c r="R773" s="204"/>
      <c r="S773" s="204"/>
      <c r="T773" s="205"/>
      <c r="AT773" s="206" t="s">
        <v>132</v>
      </c>
      <c r="AU773" s="206" t="s">
        <v>83</v>
      </c>
      <c r="AV773" s="12" t="s">
        <v>85</v>
      </c>
      <c r="AW773" s="12" t="s">
        <v>31</v>
      </c>
      <c r="AX773" s="12" t="s">
        <v>75</v>
      </c>
      <c r="AY773" s="206" t="s">
        <v>123</v>
      </c>
    </row>
    <row r="774" spans="1:65" s="14" customFormat="1" ht="11.25">
      <c r="B774" s="218"/>
      <c r="C774" s="219"/>
      <c r="D774" s="191" t="s">
        <v>132</v>
      </c>
      <c r="E774" s="220" t="s">
        <v>1</v>
      </c>
      <c r="F774" s="221" t="s">
        <v>378</v>
      </c>
      <c r="G774" s="219"/>
      <c r="H774" s="220" t="s">
        <v>1</v>
      </c>
      <c r="I774" s="222"/>
      <c r="J774" s="219"/>
      <c r="K774" s="219"/>
      <c r="L774" s="223"/>
      <c r="M774" s="224"/>
      <c r="N774" s="225"/>
      <c r="O774" s="225"/>
      <c r="P774" s="225"/>
      <c r="Q774" s="225"/>
      <c r="R774" s="225"/>
      <c r="S774" s="225"/>
      <c r="T774" s="226"/>
      <c r="AT774" s="227" t="s">
        <v>132</v>
      </c>
      <c r="AU774" s="227" t="s">
        <v>83</v>
      </c>
      <c r="AV774" s="14" t="s">
        <v>83</v>
      </c>
      <c r="AW774" s="14" t="s">
        <v>31</v>
      </c>
      <c r="AX774" s="14" t="s">
        <v>75</v>
      </c>
      <c r="AY774" s="227" t="s">
        <v>123</v>
      </c>
    </row>
    <row r="775" spans="1:65" s="12" customFormat="1" ht="11.25">
      <c r="B775" s="196"/>
      <c r="C775" s="197"/>
      <c r="D775" s="191" t="s">
        <v>132</v>
      </c>
      <c r="E775" s="198" t="s">
        <v>1</v>
      </c>
      <c r="F775" s="199" t="s">
        <v>709</v>
      </c>
      <c r="G775" s="197"/>
      <c r="H775" s="200">
        <v>21</v>
      </c>
      <c r="I775" s="201"/>
      <c r="J775" s="197"/>
      <c r="K775" s="197"/>
      <c r="L775" s="202"/>
      <c r="M775" s="203"/>
      <c r="N775" s="204"/>
      <c r="O775" s="204"/>
      <c r="P775" s="204"/>
      <c r="Q775" s="204"/>
      <c r="R775" s="204"/>
      <c r="S775" s="204"/>
      <c r="T775" s="205"/>
      <c r="AT775" s="206" t="s">
        <v>132</v>
      </c>
      <c r="AU775" s="206" t="s">
        <v>83</v>
      </c>
      <c r="AV775" s="12" t="s">
        <v>85</v>
      </c>
      <c r="AW775" s="12" t="s">
        <v>31</v>
      </c>
      <c r="AX775" s="12" t="s">
        <v>75</v>
      </c>
      <c r="AY775" s="206" t="s">
        <v>123</v>
      </c>
    </row>
    <row r="776" spans="1:65" s="14" customFormat="1" ht="11.25">
      <c r="B776" s="218"/>
      <c r="C776" s="219"/>
      <c r="D776" s="191" t="s">
        <v>132</v>
      </c>
      <c r="E776" s="220" t="s">
        <v>1</v>
      </c>
      <c r="F776" s="221" t="s">
        <v>380</v>
      </c>
      <c r="G776" s="219"/>
      <c r="H776" s="220" t="s">
        <v>1</v>
      </c>
      <c r="I776" s="222"/>
      <c r="J776" s="219"/>
      <c r="K776" s="219"/>
      <c r="L776" s="223"/>
      <c r="M776" s="224"/>
      <c r="N776" s="225"/>
      <c r="O776" s="225"/>
      <c r="P776" s="225"/>
      <c r="Q776" s="225"/>
      <c r="R776" s="225"/>
      <c r="S776" s="225"/>
      <c r="T776" s="226"/>
      <c r="AT776" s="227" t="s">
        <v>132</v>
      </c>
      <c r="AU776" s="227" t="s">
        <v>83</v>
      </c>
      <c r="AV776" s="14" t="s">
        <v>83</v>
      </c>
      <c r="AW776" s="14" t="s">
        <v>31</v>
      </c>
      <c r="AX776" s="14" t="s">
        <v>75</v>
      </c>
      <c r="AY776" s="227" t="s">
        <v>123</v>
      </c>
    </row>
    <row r="777" spans="1:65" s="12" customFormat="1" ht="11.25">
      <c r="B777" s="196"/>
      <c r="C777" s="197"/>
      <c r="D777" s="191" t="s">
        <v>132</v>
      </c>
      <c r="E777" s="198" t="s">
        <v>1</v>
      </c>
      <c r="F777" s="199" t="s">
        <v>707</v>
      </c>
      <c r="G777" s="197"/>
      <c r="H777" s="200">
        <v>12</v>
      </c>
      <c r="I777" s="201"/>
      <c r="J777" s="197"/>
      <c r="K777" s="197"/>
      <c r="L777" s="202"/>
      <c r="M777" s="203"/>
      <c r="N777" s="204"/>
      <c r="O777" s="204"/>
      <c r="P777" s="204"/>
      <c r="Q777" s="204"/>
      <c r="R777" s="204"/>
      <c r="S777" s="204"/>
      <c r="T777" s="205"/>
      <c r="AT777" s="206" t="s">
        <v>132</v>
      </c>
      <c r="AU777" s="206" t="s">
        <v>83</v>
      </c>
      <c r="AV777" s="12" t="s">
        <v>85</v>
      </c>
      <c r="AW777" s="12" t="s">
        <v>31</v>
      </c>
      <c r="AX777" s="12" t="s">
        <v>75</v>
      </c>
      <c r="AY777" s="206" t="s">
        <v>123</v>
      </c>
    </row>
    <row r="778" spans="1:65" s="13" customFormat="1" ht="11.25">
      <c r="B778" s="207"/>
      <c r="C778" s="208"/>
      <c r="D778" s="191" t="s">
        <v>132</v>
      </c>
      <c r="E778" s="209" t="s">
        <v>1</v>
      </c>
      <c r="F778" s="210" t="s">
        <v>134</v>
      </c>
      <c r="G778" s="208"/>
      <c r="H778" s="211">
        <v>72</v>
      </c>
      <c r="I778" s="212"/>
      <c r="J778" s="208"/>
      <c r="K778" s="208"/>
      <c r="L778" s="213"/>
      <c r="M778" s="214"/>
      <c r="N778" s="215"/>
      <c r="O778" s="215"/>
      <c r="P778" s="215"/>
      <c r="Q778" s="215"/>
      <c r="R778" s="215"/>
      <c r="S778" s="215"/>
      <c r="T778" s="216"/>
      <c r="AT778" s="217" t="s">
        <v>132</v>
      </c>
      <c r="AU778" s="217" t="s">
        <v>83</v>
      </c>
      <c r="AV778" s="13" t="s">
        <v>135</v>
      </c>
      <c r="AW778" s="13" t="s">
        <v>31</v>
      </c>
      <c r="AX778" s="13" t="s">
        <v>83</v>
      </c>
      <c r="AY778" s="217" t="s">
        <v>123</v>
      </c>
    </row>
    <row r="779" spans="1:65" s="2" customFormat="1" ht="24">
      <c r="A779" s="33"/>
      <c r="B779" s="34"/>
      <c r="C779" s="228" t="s">
        <v>710</v>
      </c>
      <c r="D779" s="228" t="s">
        <v>449</v>
      </c>
      <c r="E779" s="229" t="s">
        <v>711</v>
      </c>
      <c r="F779" s="230" t="s">
        <v>712</v>
      </c>
      <c r="G779" s="231" t="s">
        <v>428</v>
      </c>
      <c r="H779" s="232">
        <v>363.06</v>
      </c>
      <c r="I779" s="233"/>
      <c r="J779" s="234">
        <f>ROUND(I779*H779,2)</f>
        <v>0</v>
      </c>
      <c r="K779" s="230" t="s">
        <v>128</v>
      </c>
      <c r="L779" s="38"/>
      <c r="M779" s="235" t="s">
        <v>1</v>
      </c>
      <c r="N779" s="236" t="s">
        <v>40</v>
      </c>
      <c r="O779" s="70"/>
      <c r="P779" s="187">
        <f>O779*H779</f>
        <v>0</v>
      </c>
      <c r="Q779" s="187">
        <v>0</v>
      </c>
      <c r="R779" s="187">
        <f>Q779*H779</f>
        <v>0</v>
      </c>
      <c r="S779" s="187">
        <v>0</v>
      </c>
      <c r="T779" s="188">
        <f>S779*H779</f>
        <v>0</v>
      </c>
      <c r="U779" s="33"/>
      <c r="V779" s="33"/>
      <c r="W779" s="33"/>
      <c r="X779" s="33"/>
      <c r="Y779" s="33"/>
      <c r="Z779" s="33"/>
      <c r="AA779" s="33"/>
      <c r="AB779" s="33"/>
      <c r="AC779" s="33"/>
      <c r="AD779" s="33"/>
      <c r="AE779" s="33"/>
      <c r="AR779" s="189" t="s">
        <v>135</v>
      </c>
      <c r="AT779" s="189" t="s">
        <v>449</v>
      </c>
      <c r="AU779" s="189" t="s">
        <v>83</v>
      </c>
      <c r="AY779" s="16" t="s">
        <v>123</v>
      </c>
      <c r="BE779" s="190">
        <f>IF(N779="základní",J779,0)</f>
        <v>0</v>
      </c>
      <c r="BF779" s="190">
        <f>IF(N779="snížená",J779,0)</f>
        <v>0</v>
      </c>
      <c r="BG779" s="190">
        <f>IF(N779="zákl. přenesená",J779,0)</f>
        <v>0</v>
      </c>
      <c r="BH779" s="190">
        <f>IF(N779="sníž. přenesená",J779,0)</f>
        <v>0</v>
      </c>
      <c r="BI779" s="190">
        <f>IF(N779="nulová",J779,0)</f>
        <v>0</v>
      </c>
      <c r="BJ779" s="16" t="s">
        <v>83</v>
      </c>
      <c r="BK779" s="190">
        <f>ROUND(I779*H779,2)</f>
        <v>0</v>
      </c>
      <c r="BL779" s="16" t="s">
        <v>135</v>
      </c>
      <c r="BM779" s="189" t="s">
        <v>713</v>
      </c>
    </row>
    <row r="780" spans="1:65" s="2" customFormat="1" ht="29.25">
      <c r="A780" s="33"/>
      <c r="B780" s="34"/>
      <c r="C780" s="35"/>
      <c r="D780" s="191" t="s">
        <v>131</v>
      </c>
      <c r="E780" s="35"/>
      <c r="F780" s="192" t="s">
        <v>714</v>
      </c>
      <c r="G780" s="35"/>
      <c r="H780" s="35"/>
      <c r="I780" s="193"/>
      <c r="J780" s="35"/>
      <c r="K780" s="35"/>
      <c r="L780" s="38"/>
      <c r="M780" s="194"/>
      <c r="N780" s="195"/>
      <c r="O780" s="70"/>
      <c r="P780" s="70"/>
      <c r="Q780" s="70"/>
      <c r="R780" s="70"/>
      <c r="S780" s="70"/>
      <c r="T780" s="71"/>
      <c r="U780" s="33"/>
      <c r="V780" s="33"/>
      <c r="W780" s="33"/>
      <c r="X780" s="33"/>
      <c r="Y780" s="33"/>
      <c r="Z780" s="33"/>
      <c r="AA780" s="33"/>
      <c r="AB780" s="33"/>
      <c r="AC780" s="33"/>
      <c r="AD780" s="33"/>
      <c r="AE780" s="33"/>
      <c r="AT780" s="16" t="s">
        <v>131</v>
      </c>
      <c r="AU780" s="16" t="s">
        <v>83</v>
      </c>
    </row>
    <row r="781" spans="1:65" s="14" customFormat="1" ht="11.25">
      <c r="B781" s="218"/>
      <c r="C781" s="219"/>
      <c r="D781" s="191" t="s">
        <v>132</v>
      </c>
      <c r="E781" s="220" t="s">
        <v>1</v>
      </c>
      <c r="F781" s="221" t="s">
        <v>373</v>
      </c>
      <c r="G781" s="219"/>
      <c r="H781" s="220" t="s">
        <v>1</v>
      </c>
      <c r="I781" s="222"/>
      <c r="J781" s="219"/>
      <c r="K781" s="219"/>
      <c r="L781" s="223"/>
      <c r="M781" s="224"/>
      <c r="N781" s="225"/>
      <c r="O781" s="225"/>
      <c r="P781" s="225"/>
      <c r="Q781" s="225"/>
      <c r="R781" s="225"/>
      <c r="S781" s="225"/>
      <c r="T781" s="226"/>
      <c r="AT781" s="227" t="s">
        <v>132</v>
      </c>
      <c r="AU781" s="227" t="s">
        <v>83</v>
      </c>
      <c r="AV781" s="14" t="s">
        <v>83</v>
      </c>
      <c r="AW781" s="14" t="s">
        <v>31</v>
      </c>
      <c r="AX781" s="14" t="s">
        <v>75</v>
      </c>
      <c r="AY781" s="227" t="s">
        <v>123</v>
      </c>
    </row>
    <row r="782" spans="1:65" s="12" customFormat="1" ht="11.25">
      <c r="B782" s="196"/>
      <c r="C782" s="197"/>
      <c r="D782" s="191" t="s">
        <v>132</v>
      </c>
      <c r="E782" s="198" t="s">
        <v>1</v>
      </c>
      <c r="F782" s="199" t="s">
        <v>715</v>
      </c>
      <c r="G782" s="197"/>
      <c r="H782" s="200">
        <v>48</v>
      </c>
      <c r="I782" s="201"/>
      <c r="J782" s="197"/>
      <c r="K782" s="197"/>
      <c r="L782" s="202"/>
      <c r="M782" s="203"/>
      <c r="N782" s="204"/>
      <c r="O782" s="204"/>
      <c r="P782" s="204"/>
      <c r="Q782" s="204"/>
      <c r="R782" s="204"/>
      <c r="S782" s="204"/>
      <c r="T782" s="205"/>
      <c r="AT782" s="206" t="s">
        <v>132</v>
      </c>
      <c r="AU782" s="206" t="s">
        <v>83</v>
      </c>
      <c r="AV782" s="12" t="s">
        <v>85</v>
      </c>
      <c r="AW782" s="12" t="s">
        <v>31</v>
      </c>
      <c r="AX782" s="12" t="s">
        <v>75</v>
      </c>
      <c r="AY782" s="206" t="s">
        <v>123</v>
      </c>
    </row>
    <row r="783" spans="1:65" s="14" customFormat="1" ht="11.25">
      <c r="B783" s="218"/>
      <c r="C783" s="219"/>
      <c r="D783" s="191" t="s">
        <v>132</v>
      </c>
      <c r="E783" s="220" t="s">
        <v>1</v>
      </c>
      <c r="F783" s="221" t="s">
        <v>375</v>
      </c>
      <c r="G783" s="219"/>
      <c r="H783" s="220" t="s">
        <v>1</v>
      </c>
      <c r="I783" s="222"/>
      <c r="J783" s="219"/>
      <c r="K783" s="219"/>
      <c r="L783" s="223"/>
      <c r="M783" s="224"/>
      <c r="N783" s="225"/>
      <c r="O783" s="225"/>
      <c r="P783" s="225"/>
      <c r="Q783" s="225"/>
      <c r="R783" s="225"/>
      <c r="S783" s="225"/>
      <c r="T783" s="226"/>
      <c r="AT783" s="227" t="s">
        <v>132</v>
      </c>
      <c r="AU783" s="227" t="s">
        <v>83</v>
      </c>
      <c r="AV783" s="14" t="s">
        <v>83</v>
      </c>
      <c r="AW783" s="14" t="s">
        <v>31</v>
      </c>
      <c r="AX783" s="14" t="s">
        <v>75</v>
      </c>
      <c r="AY783" s="227" t="s">
        <v>123</v>
      </c>
    </row>
    <row r="784" spans="1:65" s="12" customFormat="1" ht="11.25">
      <c r="B784" s="196"/>
      <c r="C784" s="197"/>
      <c r="D784" s="191" t="s">
        <v>132</v>
      </c>
      <c r="E784" s="198" t="s">
        <v>1</v>
      </c>
      <c r="F784" s="199" t="s">
        <v>715</v>
      </c>
      <c r="G784" s="197"/>
      <c r="H784" s="200">
        <v>48</v>
      </c>
      <c r="I784" s="201"/>
      <c r="J784" s="197"/>
      <c r="K784" s="197"/>
      <c r="L784" s="202"/>
      <c r="M784" s="203"/>
      <c r="N784" s="204"/>
      <c r="O784" s="204"/>
      <c r="P784" s="204"/>
      <c r="Q784" s="204"/>
      <c r="R784" s="204"/>
      <c r="S784" s="204"/>
      <c r="T784" s="205"/>
      <c r="AT784" s="206" t="s">
        <v>132</v>
      </c>
      <c r="AU784" s="206" t="s">
        <v>83</v>
      </c>
      <c r="AV784" s="12" t="s">
        <v>85</v>
      </c>
      <c r="AW784" s="12" t="s">
        <v>31</v>
      </c>
      <c r="AX784" s="12" t="s">
        <v>75</v>
      </c>
      <c r="AY784" s="206" t="s">
        <v>123</v>
      </c>
    </row>
    <row r="785" spans="1:65" s="14" customFormat="1" ht="11.25">
      <c r="B785" s="218"/>
      <c r="C785" s="219"/>
      <c r="D785" s="191" t="s">
        <v>132</v>
      </c>
      <c r="E785" s="220" t="s">
        <v>1</v>
      </c>
      <c r="F785" s="221" t="s">
        <v>407</v>
      </c>
      <c r="G785" s="219"/>
      <c r="H785" s="220" t="s">
        <v>1</v>
      </c>
      <c r="I785" s="222"/>
      <c r="J785" s="219"/>
      <c r="K785" s="219"/>
      <c r="L785" s="223"/>
      <c r="M785" s="224"/>
      <c r="N785" s="225"/>
      <c r="O785" s="225"/>
      <c r="P785" s="225"/>
      <c r="Q785" s="225"/>
      <c r="R785" s="225"/>
      <c r="S785" s="225"/>
      <c r="T785" s="226"/>
      <c r="AT785" s="227" t="s">
        <v>132</v>
      </c>
      <c r="AU785" s="227" t="s">
        <v>83</v>
      </c>
      <c r="AV785" s="14" t="s">
        <v>83</v>
      </c>
      <c r="AW785" s="14" t="s">
        <v>31</v>
      </c>
      <c r="AX785" s="14" t="s">
        <v>75</v>
      </c>
      <c r="AY785" s="227" t="s">
        <v>123</v>
      </c>
    </row>
    <row r="786" spans="1:65" s="12" customFormat="1" ht="11.25">
      <c r="B786" s="196"/>
      <c r="C786" s="197"/>
      <c r="D786" s="191" t="s">
        <v>132</v>
      </c>
      <c r="E786" s="198" t="s">
        <v>1</v>
      </c>
      <c r="F786" s="199" t="s">
        <v>716</v>
      </c>
      <c r="G786" s="197"/>
      <c r="H786" s="200">
        <v>24</v>
      </c>
      <c r="I786" s="201"/>
      <c r="J786" s="197"/>
      <c r="K786" s="197"/>
      <c r="L786" s="202"/>
      <c r="M786" s="203"/>
      <c r="N786" s="204"/>
      <c r="O786" s="204"/>
      <c r="P786" s="204"/>
      <c r="Q786" s="204"/>
      <c r="R786" s="204"/>
      <c r="S786" s="204"/>
      <c r="T786" s="205"/>
      <c r="AT786" s="206" t="s">
        <v>132</v>
      </c>
      <c r="AU786" s="206" t="s">
        <v>83</v>
      </c>
      <c r="AV786" s="12" t="s">
        <v>85</v>
      </c>
      <c r="AW786" s="12" t="s">
        <v>31</v>
      </c>
      <c r="AX786" s="12" t="s">
        <v>75</v>
      </c>
      <c r="AY786" s="206" t="s">
        <v>123</v>
      </c>
    </row>
    <row r="787" spans="1:65" s="14" customFormat="1" ht="11.25">
      <c r="B787" s="218"/>
      <c r="C787" s="219"/>
      <c r="D787" s="191" t="s">
        <v>132</v>
      </c>
      <c r="E787" s="220" t="s">
        <v>1</v>
      </c>
      <c r="F787" s="221" t="s">
        <v>408</v>
      </c>
      <c r="G787" s="219"/>
      <c r="H787" s="220" t="s">
        <v>1</v>
      </c>
      <c r="I787" s="222"/>
      <c r="J787" s="219"/>
      <c r="K787" s="219"/>
      <c r="L787" s="223"/>
      <c r="M787" s="224"/>
      <c r="N787" s="225"/>
      <c r="O787" s="225"/>
      <c r="P787" s="225"/>
      <c r="Q787" s="225"/>
      <c r="R787" s="225"/>
      <c r="S787" s="225"/>
      <c r="T787" s="226"/>
      <c r="AT787" s="227" t="s">
        <v>132</v>
      </c>
      <c r="AU787" s="227" t="s">
        <v>83</v>
      </c>
      <c r="AV787" s="14" t="s">
        <v>83</v>
      </c>
      <c r="AW787" s="14" t="s">
        <v>31</v>
      </c>
      <c r="AX787" s="14" t="s">
        <v>75</v>
      </c>
      <c r="AY787" s="227" t="s">
        <v>123</v>
      </c>
    </row>
    <row r="788" spans="1:65" s="12" customFormat="1" ht="11.25">
      <c r="B788" s="196"/>
      <c r="C788" s="197"/>
      <c r="D788" s="191" t="s">
        <v>132</v>
      </c>
      <c r="E788" s="198" t="s">
        <v>1</v>
      </c>
      <c r="F788" s="199" t="s">
        <v>716</v>
      </c>
      <c r="G788" s="197"/>
      <c r="H788" s="200">
        <v>24</v>
      </c>
      <c r="I788" s="201"/>
      <c r="J788" s="197"/>
      <c r="K788" s="197"/>
      <c r="L788" s="202"/>
      <c r="M788" s="203"/>
      <c r="N788" s="204"/>
      <c r="O788" s="204"/>
      <c r="P788" s="204"/>
      <c r="Q788" s="204"/>
      <c r="R788" s="204"/>
      <c r="S788" s="204"/>
      <c r="T788" s="205"/>
      <c r="AT788" s="206" t="s">
        <v>132</v>
      </c>
      <c r="AU788" s="206" t="s">
        <v>83</v>
      </c>
      <c r="AV788" s="12" t="s">
        <v>85</v>
      </c>
      <c r="AW788" s="12" t="s">
        <v>31</v>
      </c>
      <c r="AX788" s="12" t="s">
        <v>75</v>
      </c>
      <c r="AY788" s="206" t="s">
        <v>123</v>
      </c>
    </row>
    <row r="789" spans="1:65" s="14" customFormat="1" ht="11.25">
      <c r="B789" s="218"/>
      <c r="C789" s="219"/>
      <c r="D789" s="191" t="s">
        <v>132</v>
      </c>
      <c r="E789" s="220" t="s">
        <v>1</v>
      </c>
      <c r="F789" s="221" t="s">
        <v>409</v>
      </c>
      <c r="G789" s="219"/>
      <c r="H789" s="220" t="s">
        <v>1</v>
      </c>
      <c r="I789" s="222"/>
      <c r="J789" s="219"/>
      <c r="K789" s="219"/>
      <c r="L789" s="223"/>
      <c r="M789" s="224"/>
      <c r="N789" s="225"/>
      <c r="O789" s="225"/>
      <c r="P789" s="225"/>
      <c r="Q789" s="225"/>
      <c r="R789" s="225"/>
      <c r="S789" s="225"/>
      <c r="T789" s="226"/>
      <c r="AT789" s="227" t="s">
        <v>132</v>
      </c>
      <c r="AU789" s="227" t="s">
        <v>83</v>
      </c>
      <c r="AV789" s="14" t="s">
        <v>83</v>
      </c>
      <c r="AW789" s="14" t="s">
        <v>31</v>
      </c>
      <c r="AX789" s="14" t="s">
        <v>75</v>
      </c>
      <c r="AY789" s="227" t="s">
        <v>123</v>
      </c>
    </row>
    <row r="790" spans="1:65" s="12" customFormat="1" ht="11.25">
      <c r="B790" s="196"/>
      <c r="C790" s="197"/>
      <c r="D790" s="191" t="s">
        <v>132</v>
      </c>
      <c r="E790" s="198" t="s">
        <v>1</v>
      </c>
      <c r="F790" s="199" t="s">
        <v>716</v>
      </c>
      <c r="G790" s="197"/>
      <c r="H790" s="200">
        <v>24</v>
      </c>
      <c r="I790" s="201"/>
      <c r="J790" s="197"/>
      <c r="K790" s="197"/>
      <c r="L790" s="202"/>
      <c r="M790" s="203"/>
      <c r="N790" s="204"/>
      <c r="O790" s="204"/>
      <c r="P790" s="204"/>
      <c r="Q790" s="204"/>
      <c r="R790" s="204"/>
      <c r="S790" s="204"/>
      <c r="T790" s="205"/>
      <c r="AT790" s="206" t="s">
        <v>132</v>
      </c>
      <c r="AU790" s="206" t="s">
        <v>83</v>
      </c>
      <c r="AV790" s="12" t="s">
        <v>85</v>
      </c>
      <c r="AW790" s="12" t="s">
        <v>31</v>
      </c>
      <c r="AX790" s="12" t="s">
        <v>75</v>
      </c>
      <c r="AY790" s="206" t="s">
        <v>123</v>
      </c>
    </row>
    <row r="791" spans="1:65" s="14" customFormat="1" ht="11.25">
      <c r="B791" s="218"/>
      <c r="C791" s="219"/>
      <c r="D791" s="191" t="s">
        <v>132</v>
      </c>
      <c r="E791" s="220" t="s">
        <v>1</v>
      </c>
      <c r="F791" s="221" t="s">
        <v>376</v>
      </c>
      <c r="G791" s="219"/>
      <c r="H791" s="220" t="s">
        <v>1</v>
      </c>
      <c r="I791" s="222"/>
      <c r="J791" s="219"/>
      <c r="K791" s="219"/>
      <c r="L791" s="223"/>
      <c r="M791" s="224"/>
      <c r="N791" s="225"/>
      <c r="O791" s="225"/>
      <c r="P791" s="225"/>
      <c r="Q791" s="225"/>
      <c r="R791" s="225"/>
      <c r="S791" s="225"/>
      <c r="T791" s="226"/>
      <c r="AT791" s="227" t="s">
        <v>132</v>
      </c>
      <c r="AU791" s="227" t="s">
        <v>83</v>
      </c>
      <c r="AV791" s="14" t="s">
        <v>83</v>
      </c>
      <c r="AW791" s="14" t="s">
        <v>31</v>
      </c>
      <c r="AX791" s="14" t="s">
        <v>75</v>
      </c>
      <c r="AY791" s="227" t="s">
        <v>123</v>
      </c>
    </row>
    <row r="792" spans="1:65" s="12" customFormat="1" ht="11.25">
      <c r="B792" s="196"/>
      <c r="C792" s="197"/>
      <c r="D792" s="191" t="s">
        <v>132</v>
      </c>
      <c r="E792" s="198" t="s">
        <v>1</v>
      </c>
      <c r="F792" s="199" t="s">
        <v>717</v>
      </c>
      <c r="G792" s="197"/>
      <c r="H792" s="200">
        <v>60</v>
      </c>
      <c r="I792" s="201"/>
      <c r="J792" s="197"/>
      <c r="K792" s="197"/>
      <c r="L792" s="202"/>
      <c r="M792" s="203"/>
      <c r="N792" s="204"/>
      <c r="O792" s="204"/>
      <c r="P792" s="204"/>
      <c r="Q792" s="204"/>
      <c r="R792" s="204"/>
      <c r="S792" s="204"/>
      <c r="T792" s="205"/>
      <c r="AT792" s="206" t="s">
        <v>132</v>
      </c>
      <c r="AU792" s="206" t="s">
        <v>83</v>
      </c>
      <c r="AV792" s="12" t="s">
        <v>85</v>
      </c>
      <c r="AW792" s="12" t="s">
        <v>31</v>
      </c>
      <c r="AX792" s="12" t="s">
        <v>75</v>
      </c>
      <c r="AY792" s="206" t="s">
        <v>123</v>
      </c>
    </row>
    <row r="793" spans="1:65" s="14" customFormat="1" ht="11.25">
      <c r="B793" s="218"/>
      <c r="C793" s="219"/>
      <c r="D793" s="191" t="s">
        <v>132</v>
      </c>
      <c r="E793" s="220" t="s">
        <v>1</v>
      </c>
      <c r="F793" s="221" t="s">
        <v>718</v>
      </c>
      <c r="G793" s="219"/>
      <c r="H793" s="220" t="s">
        <v>1</v>
      </c>
      <c r="I793" s="222"/>
      <c r="J793" s="219"/>
      <c r="K793" s="219"/>
      <c r="L793" s="223"/>
      <c r="M793" s="224"/>
      <c r="N793" s="225"/>
      <c r="O793" s="225"/>
      <c r="P793" s="225"/>
      <c r="Q793" s="225"/>
      <c r="R793" s="225"/>
      <c r="S793" s="225"/>
      <c r="T793" s="226"/>
      <c r="AT793" s="227" t="s">
        <v>132</v>
      </c>
      <c r="AU793" s="227" t="s">
        <v>83</v>
      </c>
      <c r="AV793" s="14" t="s">
        <v>83</v>
      </c>
      <c r="AW793" s="14" t="s">
        <v>31</v>
      </c>
      <c r="AX793" s="14" t="s">
        <v>75</v>
      </c>
      <c r="AY793" s="227" t="s">
        <v>123</v>
      </c>
    </row>
    <row r="794" spans="1:65" s="12" customFormat="1" ht="11.25">
      <c r="B794" s="196"/>
      <c r="C794" s="197"/>
      <c r="D794" s="191" t="s">
        <v>132</v>
      </c>
      <c r="E794" s="198" t="s">
        <v>1</v>
      </c>
      <c r="F794" s="199" t="s">
        <v>719</v>
      </c>
      <c r="G794" s="197"/>
      <c r="H794" s="200">
        <v>12</v>
      </c>
      <c r="I794" s="201"/>
      <c r="J794" s="197"/>
      <c r="K794" s="197"/>
      <c r="L794" s="202"/>
      <c r="M794" s="203"/>
      <c r="N794" s="204"/>
      <c r="O794" s="204"/>
      <c r="P794" s="204"/>
      <c r="Q794" s="204"/>
      <c r="R794" s="204"/>
      <c r="S794" s="204"/>
      <c r="T794" s="205"/>
      <c r="AT794" s="206" t="s">
        <v>132</v>
      </c>
      <c r="AU794" s="206" t="s">
        <v>83</v>
      </c>
      <c r="AV794" s="12" t="s">
        <v>85</v>
      </c>
      <c r="AW794" s="12" t="s">
        <v>31</v>
      </c>
      <c r="AX794" s="12" t="s">
        <v>75</v>
      </c>
      <c r="AY794" s="206" t="s">
        <v>123</v>
      </c>
    </row>
    <row r="795" spans="1:65" s="14" customFormat="1" ht="11.25">
      <c r="B795" s="218"/>
      <c r="C795" s="219"/>
      <c r="D795" s="191" t="s">
        <v>132</v>
      </c>
      <c r="E795" s="220" t="s">
        <v>1</v>
      </c>
      <c r="F795" s="221" t="s">
        <v>378</v>
      </c>
      <c r="G795" s="219"/>
      <c r="H795" s="220" t="s">
        <v>1</v>
      </c>
      <c r="I795" s="222"/>
      <c r="J795" s="219"/>
      <c r="K795" s="219"/>
      <c r="L795" s="223"/>
      <c r="M795" s="224"/>
      <c r="N795" s="225"/>
      <c r="O795" s="225"/>
      <c r="P795" s="225"/>
      <c r="Q795" s="225"/>
      <c r="R795" s="225"/>
      <c r="S795" s="225"/>
      <c r="T795" s="226"/>
      <c r="AT795" s="227" t="s">
        <v>132</v>
      </c>
      <c r="AU795" s="227" t="s">
        <v>83</v>
      </c>
      <c r="AV795" s="14" t="s">
        <v>83</v>
      </c>
      <c r="AW795" s="14" t="s">
        <v>31</v>
      </c>
      <c r="AX795" s="14" t="s">
        <v>75</v>
      </c>
      <c r="AY795" s="227" t="s">
        <v>123</v>
      </c>
    </row>
    <row r="796" spans="1:65" s="12" customFormat="1" ht="11.25">
      <c r="B796" s="196"/>
      <c r="C796" s="197"/>
      <c r="D796" s="191" t="s">
        <v>132</v>
      </c>
      <c r="E796" s="198" t="s">
        <v>1</v>
      </c>
      <c r="F796" s="199" t="s">
        <v>720</v>
      </c>
      <c r="G796" s="197"/>
      <c r="H796" s="200">
        <v>84</v>
      </c>
      <c r="I796" s="201"/>
      <c r="J796" s="197"/>
      <c r="K796" s="197"/>
      <c r="L796" s="202"/>
      <c r="M796" s="203"/>
      <c r="N796" s="204"/>
      <c r="O796" s="204"/>
      <c r="P796" s="204"/>
      <c r="Q796" s="204"/>
      <c r="R796" s="204"/>
      <c r="S796" s="204"/>
      <c r="T796" s="205"/>
      <c r="AT796" s="206" t="s">
        <v>132</v>
      </c>
      <c r="AU796" s="206" t="s">
        <v>83</v>
      </c>
      <c r="AV796" s="12" t="s">
        <v>85</v>
      </c>
      <c r="AW796" s="12" t="s">
        <v>31</v>
      </c>
      <c r="AX796" s="12" t="s">
        <v>75</v>
      </c>
      <c r="AY796" s="206" t="s">
        <v>123</v>
      </c>
    </row>
    <row r="797" spans="1:65" s="14" customFormat="1" ht="11.25">
      <c r="B797" s="218"/>
      <c r="C797" s="219"/>
      <c r="D797" s="191" t="s">
        <v>132</v>
      </c>
      <c r="E797" s="220" t="s">
        <v>1</v>
      </c>
      <c r="F797" s="221" t="s">
        <v>721</v>
      </c>
      <c r="G797" s="219"/>
      <c r="H797" s="220" t="s">
        <v>1</v>
      </c>
      <c r="I797" s="222"/>
      <c r="J797" s="219"/>
      <c r="K797" s="219"/>
      <c r="L797" s="223"/>
      <c r="M797" s="224"/>
      <c r="N797" s="225"/>
      <c r="O797" s="225"/>
      <c r="P797" s="225"/>
      <c r="Q797" s="225"/>
      <c r="R797" s="225"/>
      <c r="S797" s="225"/>
      <c r="T797" s="226"/>
      <c r="AT797" s="227" t="s">
        <v>132</v>
      </c>
      <c r="AU797" s="227" t="s">
        <v>83</v>
      </c>
      <c r="AV797" s="14" t="s">
        <v>83</v>
      </c>
      <c r="AW797" s="14" t="s">
        <v>31</v>
      </c>
      <c r="AX797" s="14" t="s">
        <v>75</v>
      </c>
      <c r="AY797" s="227" t="s">
        <v>123</v>
      </c>
    </row>
    <row r="798" spans="1:65" s="12" customFormat="1" ht="11.25">
      <c r="B798" s="196"/>
      <c r="C798" s="197"/>
      <c r="D798" s="191" t="s">
        <v>132</v>
      </c>
      <c r="E798" s="198" t="s">
        <v>1</v>
      </c>
      <c r="F798" s="199" t="s">
        <v>722</v>
      </c>
      <c r="G798" s="197"/>
      <c r="H798" s="200">
        <v>39.06</v>
      </c>
      <c r="I798" s="201"/>
      <c r="J798" s="197"/>
      <c r="K798" s="197"/>
      <c r="L798" s="202"/>
      <c r="M798" s="203"/>
      <c r="N798" s="204"/>
      <c r="O798" s="204"/>
      <c r="P798" s="204"/>
      <c r="Q798" s="204"/>
      <c r="R798" s="204"/>
      <c r="S798" s="204"/>
      <c r="T798" s="205"/>
      <c r="AT798" s="206" t="s">
        <v>132</v>
      </c>
      <c r="AU798" s="206" t="s">
        <v>83</v>
      </c>
      <c r="AV798" s="12" t="s">
        <v>85</v>
      </c>
      <c r="AW798" s="12" t="s">
        <v>31</v>
      </c>
      <c r="AX798" s="12" t="s">
        <v>75</v>
      </c>
      <c r="AY798" s="206" t="s">
        <v>123</v>
      </c>
    </row>
    <row r="799" spans="1:65" s="13" customFormat="1" ht="11.25">
      <c r="B799" s="207"/>
      <c r="C799" s="208"/>
      <c r="D799" s="191" t="s">
        <v>132</v>
      </c>
      <c r="E799" s="209" t="s">
        <v>1</v>
      </c>
      <c r="F799" s="210" t="s">
        <v>134</v>
      </c>
      <c r="G799" s="208"/>
      <c r="H799" s="211">
        <v>363.06</v>
      </c>
      <c r="I799" s="212"/>
      <c r="J799" s="208"/>
      <c r="K799" s="208"/>
      <c r="L799" s="213"/>
      <c r="M799" s="214"/>
      <c r="N799" s="215"/>
      <c r="O799" s="215"/>
      <c r="P799" s="215"/>
      <c r="Q799" s="215"/>
      <c r="R799" s="215"/>
      <c r="S799" s="215"/>
      <c r="T799" s="216"/>
      <c r="AT799" s="217" t="s">
        <v>132</v>
      </c>
      <c r="AU799" s="217" t="s">
        <v>83</v>
      </c>
      <c r="AV799" s="13" t="s">
        <v>135</v>
      </c>
      <c r="AW799" s="13" t="s">
        <v>31</v>
      </c>
      <c r="AX799" s="13" t="s">
        <v>83</v>
      </c>
      <c r="AY799" s="217" t="s">
        <v>123</v>
      </c>
    </row>
    <row r="800" spans="1:65" s="2" customFormat="1" ht="36">
      <c r="A800" s="33"/>
      <c r="B800" s="34"/>
      <c r="C800" s="228" t="s">
        <v>723</v>
      </c>
      <c r="D800" s="228" t="s">
        <v>449</v>
      </c>
      <c r="E800" s="229" t="s">
        <v>724</v>
      </c>
      <c r="F800" s="230" t="s">
        <v>725</v>
      </c>
      <c r="G800" s="231" t="s">
        <v>428</v>
      </c>
      <c r="H800" s="232">
        <v>303.3</v>
      </c>
      <c r="I800" s="233"/>
      <c r="J800" s="234">
        <f>ROUND(I800*H800,2)</f>
        <v>0</v>
      </c>
      <c r="K800" s="230" t="s">
        <v>128</v>
      </c>
      <c r="L800" s="38"/>
      <c r="M800" s="235" t="s">
        <v>1</v>
      </c>
      <c r="N800" s="236" t="s">
        <v>40</v>
      </c>
      <c r="O800" s="70"/>
      <c r="P800" s="187">
        <f>O800*H800</f>
        <v>0</v>
      </c>
      <c r="Q800" s="187">
        <v>0</v>
      </c>
      <c r="R800" s="187">
        <f>Q800*H800</f>
        <v>0</v>
      </c>
      <c r="S800" s="187">
        <v>0</v>
      </c>
      <c r="T800" s="188">
        <f>S800*H800</f>
        <v>0</v>
      </c>
      <c r="U800" s="33"/>
      <c r="V800" s="33"/>
      <c r="W800" s="33"/>
      <c r="X800" s="33"/>
      <c r="Y800" s="33"/>
      <c r="Z800" s="33"/>
      <c r="AA800" s="33"/>
      <c r="AB800" s="33"/>
      <c r="AC800" s="33"/>
      <c r="AD800" s="33"/>
      <c r="AE800" s="33"/>
      <c r="AR800" s="189" t="s">
        <v>135</v>
      </c>
      <c r="AT800" s="189" t="s">
        <v>449</v>
      </c>
      <c r="AU800" s="189" t="s">
        <v>83</v>
      </c>
      <c r="AY800" s="16" t="s">
        <v>123</v>
      </c>
      <c r="BE800" s="190">
        <f>IF(N800="základní",J800,0)</f>
        <v>0</v>
      </c>
      <c r="BF800" s="190">
        <f>IF(N800="snížená",J800,0)</f>
        <v>0</v>
      </c>
      <c r="BG800" s="190">
        <f>IF(N800="zákl. přenesená",J800,0)</f>
        <v>0</v>
      </c>
      <c r="BH800" s="190">
        <f>IF(N800="sníž. přenesená",J800,0)</f>
        <v>0</v>
      </c>
      <c r="BI800" s="190">
        <f>IF(N800="nulová",J800,0)</f>
        <v>0</v>
      </c>
      <c r="BJ800" s="16" t="s">
        <v>83</v>
      </c>
      <c r="BK800" s="190">
        <f>ROUND(I800*H800,2)</f>
        <v>0</v>
      </c>
      <c r="BL800" s="16" t="s">
        <v>135</v>
      </c>
      <c r="BM800" s="189" t="s">
        <v>726</v>
      </c>
    </row>
    <row r="801" spans="1:51" s="2" customFormat="1" ht="58.5">
      <c r="A801" s="33"/>
      <c r="B801" s="34"/>
      <c r="C801" s="35"/>
      <c r="D801" s="191" t="s">
        <v>131</v>
      </c>
      <c r="E801" s="35"/>
      <c r="F801" s="192" t="s">
        <v>727</v>
      </c>
      <c r="G801" s="35"/>
      <c r="H801" s="35"/>
      <c r="I801" s="193"/>
      <c r="J801" s="35"/>
      <c r="K801" s="35"/>
      <c r="L801" s="38"/>
      <c r="M801" s="194"/>
      <c r="N801" s="195"/>
      <c r="O801" s="70"/>
      <c r="P801" s="70"/>
      <c r="Q801" s="70"/>
      <c r="R801" s="70"/>
      <c r="S801" s="70"/>
      <c r="T801" s="71"/>
      <c r="U801" s="33"/>
      <c r="V801" s="33"/>
      <c r="W801" s="33"/>
      <c r="X801" s="33"/>
      <c r="Y801" s="33"/>
      <c r="Z801" s="33"/>
      <c r="AA801" s="33"/>
      <c r="AB801" s="33"/>
      <c r="AC801" s="33"/>
      <c r="AD801" s="33"/>
      <c r="AE801" s="33"/>
      <c r="AT801" s="16" t="s">
        <v>131</v>
      </c>
      <c r="AU801" s="16" t="s">
        <v>83</v>
      </c>
    </row>
    <row r="802" spans="1:51" s="14" customFormat="1" ht="11.25">
      <c r="B802" s="218"/>
      <c r="C802" s="219"/>
      <c r="D802" s="191" t="s">
        <v>132</v>
      </c>
      <c r="E802" s="220" t="s">
        <v>1</v>
      </c>
      <c r="F802" s="221" t="s">
        <v>373</v>
      </c>
      <c r="G802" s="219"/>
      <c r="H802" s="220" t="s">
        <v>1</v>
      </c>
      <c r="I802" s="222"/>
      <c r="J802" s="219"/>
      <c r="K802" s="219"/>
      <c r="L802" s="223"/>
      <c r="M802" s="224"/>
      <c r="N802" s="225"/>
      <c r="O802" s="225"/>
      <c r="P802" s="225"/>
      <c r="Q802" s="225"/>
      <c r="R802" s="225"/>
      <c r="S802" s="225"/>
      <c r="T802" s="226"/>
      <c r="AT802" s="227" t="s">
        <v>132</v>
      </c>
      <c r="AU802" s="227" t="s">
        <v>83</v>
      </c>
      <c r="AV802" s="14" t="s">
        <v>83</v>
      </c>
      <c r="AW802" s="14" t="s">
        <v>31</v>
      </c>
      <c r="AX802" s="14" t="s">
        <v>75</v>
      </c>
      <c r="AY802" s="227" t="s">
        <v>123</v>
      </c>
    </row>
    <row r="803" spans="1:51" s="12" customFormat="1" ht="11.25">
      <c r="B803" s="196"/>
      <c r="C803" s="197"/>
      <c r="D803" s="191" t="s">
        <v>132</v>
      </c>
      <c r="E803" s="198" t="s">
        <v>1</v>
      </c>
      <c r="F803" s="199" t="s">
        <v>715</v>
      </c>
      <c r="G803" s="197"/>
      <c r="H803" s="200">
        <v>48</v>
      </c>
      <c r="I803" s="201"/>
      <c r="J803" s="197"/>
      <c r="K803" s="197"/>
      <c r="L803" s="202"/>
      <c r="M803" s="203"/>
      <c r="N803" s="204"/>
      <c r="O803" s="204"/>
      <c r="P803" s="204"/>
      <c r="Q803" s="204"/>
      <c r="R803" s="204"/>
      <c r="S803" s="204"/>
      <c r="T803" s="205"/>
      <c r="AT803" s="206" t="s">
        <v>132</v>
      </c>
      <c r="AU803" s="206" t="s">
        <v>83</v>
      </c>
      <c r="AV803" s="12" t="s">
        <v>85</v>
      </c>
      <c r="AW803" s="12" t="s">
        <v>31</v>
      </c>
      <c r="AX803" s="12" t="s">
        <v>75</v>
      </c>
      <c r="AY803" s="206" t="s">
        <v>123</v>
      </c>
    </row>
    <row r="804" spans="1:51" s="14" customFormat="1" ht="11.25">
      <c r="B804" s="218"/>
      <c r="C804" s="219"/>
      <c r="D804" s="191" t="s">
        <v>132</v>
      </c>
      <c r="E804" s="220" t="s">
        <v>1</v>
      </c>
      <c r="F804" s="221" t="s">
        <v>375</v>
      </c>
      <c r="G804" s="219"/>
      <c r="H804" s="220" t="s">
        <v>1</v>
      </c>
      <c r="I804" s="222"/>
      <c r="J804" s="219"/>
      <c r="K804" s="219"/>
      <c r="L804" s="223"/>
      <c r="M804" s="224"/>
      <c r="N804" s="225"/>
      <c r="O804" s="225"/>
      <c r="P804" s="225"/>
      <c r="Q804" s="225"/>
      <c r="R804" s="225"/>
      <c r="S804" s="225"/>
      <c r="T804" s="226"/>
      <c r="AT804" s="227" t="s">
        <v>132</v>
      </c>
      <c r="AU804" s="227" t="s">
        <v>83</v>
      </c>
      <c r="AV804" s="14" t="s">
        <v>83</v>
      </c>
      <c r="AW804" s="14" t="s">
        <v>31</v>
      </c>
      <c r="AX804" s="14" t="s">
        <v>75</v>
      </c>
      <c r="AY804" s="227" t="s">
        <v>123</v>
      </c>
    </row>
    <row r="805" spans="1:51" s="12" customFormat="1" ht="11.25">
      <c r="B805" s="196"/>
      <c r="C805" s="197"/>
      <c r="D805" s="191" t="s">
        <v>132</v>
      </c>
      <c r="E805" s="198" t="s">
        <v>1</v>
      </c>
      <c r="F805" s="199" t="s">
        <v>715</v>
      </c>
      <c r="G805" s="197"/>
      <c r="H805" s="200">
        <v>48</v>
      </c>
      <c r="I805" s="201"/>
      <c r="J805" s="197"/>
      <c r="K805" s="197"/>
      <c r="L805" s="202"/>
      <c r="M805" s="203"/>
      <c r="N805" s="204"/>
      <c r="O805" s="204"/>
      <c r="P805" s="204"/>
      <c r="Q805" s="204"/>
      <c r="R805" s="204"/>
      <c r="S805" s="204"/>
      <c r="T805" s="205"/>
      <c r="AT805" s="206" t="s">
        <v>132</v>
      </c>
      <c r="AU805" s="206" t="s">
        <v>83</v>
      </c>
      <c r="AV805" s="12" t="s">
        <v>85</v>
      </c>
      <c r="AW805" s="12" t="s">
        <v>31</v>
      </c>
      <c r="AX805" s="12" t="s">
        <v>75</v>
      </c>
      <c r="AY805" s="206" t="s">
        <v>123</v>
      </c>
    </row>
    <row r="806" spans="1:51" s="14" customFormat="1" ht="11.25">
      <c r="B806" s="218"/>
      <c r="C806" s="219"/>
      <c r="D806" s="191" t="s">
        <v>132</v>
      </c>
      <c r="E806" s="220" t="s">
        <v>1</v>
      </c>
      <c r="F806" s="221" t="s">
        <v>376</v>
      </c>
      <c r="G806" s="219"/>
      <c r="H806" s="220" t="s">
        <v>1</v>
      </c>
      <c r="I806" s="222"/>
      <c r="J806" s="219"/>
      <c r="K806" s="219"/>
      <c r="L806" s="223"/>
      <c r="M806" s="224"/>
      <c r="N806" s="225"/>
      <c r="O806" s="225"/>
      <c r="P806" s="225"/>
      <c r="Q806" s="225"/>
      <c r="R806" s="225"/>
      <c r="S806" s="225"/>
      <c r="T806" s="226"/>
      <c r="AT806" s="227" t="s">
        <v>132</v>
      </c>
      <c r="AU806" s="227" t="s">
        <v>83</v>
      </c>
      <c r="AV806" s="14" t="s">
        <v>83</v>
      </c>
      <c r="AW806" s="14" t="s">
        <v>31</v>
      </c>
      <c r="AX806" s="14" t="s">
        <v>75</v>
      </c>
      <c r="AY806" s="227" t="s">
        <v>123</v>
      </c>
    </row>
    <row r="807" spans="1:51" s="12" customFormat="1" ht="11.25">
      <c r="B807" s="196"/>
      <c r="C807" s="197"/>
      <c r="D807" s="191" t="s">
        <v>132</v>
      </c>
      <c r="E807" s="198" t="s">
        <v>1</v>
      </c>
      <c r="F807" s="199" t="s">
        <v>717</v>
      </c>
      <c r="G807" s="197"/>
      <c r="H807" s="200">
        <v>60</v>
      </c>
      <c r="I807" s="201"/>
      <c r="J807" s="197"/>
      <c r="K807" s="197"/>
      <c r="L807" s="202"/>
      <c r="M807" s="203"/>
      <c r="N807" s="204"/>
      <c r="O807" s="204"/>
      <c r="P807" s="204"/>
      <c r="Q807" s="204"/>
      <c r="R807" s="204"/>
      <c r="S807" s="204"/>
      <c r="T807" s="205"/>
      <c r="AT807" s="206" t="s">
        <v>132</v>
      </c>
      <c r="AU807" s="206" t="s">
        <v>83</v>
      </c>
      <c r="AV807" s="12" t="s">
        <v>85</v>
      </c>
      <c r="AW807" s="12" t="s">
        <v>31</v>
      </c>
      <c r="AX807" s="12" t="s">
        <v>75</v>
      </c>
      <c r="AY807" s="206" t="s">
        <v>123</v>
      </c>
    </row>
    <row r="808" spans="1:51" s="14" customFormat="1" ht="11.25">
      <c r="B808" s="218"/>
      <c r="C808" s="219"/>
      <c r="D808" s="191" t="s">
        <v>132</v>
      </c>
      <c r="E808" s="220" t="s">
        <v>1</v>
      </c>
      <c r="F808" s="221" t="s">
        <v>378</v>
      </c>
      <c r="G808" s="219"/>
      <c r="H808" s="220" t="s">
        <v>1</v>
      </c>
      <c r="I808" s="222"/>
      <c r="J808" s="219"/>
      <c r="K808" s="219"/>
      <c r="L808" s="223"/>
      <c r="M808" s="224"/>
      <c r="N808" s="225"/>
      <c r="O808" s="225"/>
      <c r="P808" s="225"/>
      <c r="Q808" s="225"/>
      <c r="R808" s="225"/>
      <c r="S808" s="225"/>
      <c r="T808" s="226"/>
      <c r="AT808" s="227" t="s">
        <v>132</v>
      </c>
      <c r="AU808" s="227" t="s">
        <v>83</v>
      </c>
      <c r="AV808" s="14" t="s">
        <v>83</v>
      </c>
      <c r="AW808" s="14" t="s">
        <v>31</v>
      </c>
      <c r="AX808" s="14" t="s">
        <v>75</v>
      </c>
      <c r="AY808" s="227" t="s">
        <v>123</v>
      </c>
    </row>
    <row r="809" spans="1:51" s="12" customFormat="1" ht="11.25">
      <c r="B809" s="196"/>
      <c r="C809" s="197"/>
      <c r="D809" s="191" t="s">
        <v>132</v>
      </c>
      <c r="E809" s="198" t="s">
        <v>1</v>
      </c>
      <c r="F809" s="199" t="s">
        <v>720</v>
      </c>
      <c r="G809" s="197"/>
      <c r="H809" s="200">
        <v>84</v>
      </c>
      <c r="I809" s="201"/>
      <c r="J809" s="197"/>
      <c r="K809" s="197"/>
      <c r="L809" s="202"/>
      <c r="M809" s="203"/>
      <c r="N809" s="204"/>
      <c r="O809" s="204"/>
      <c r="P809" s="204"/>
      <c r="Q809" s="204"/>
      <c r="R809" s="204"/>
      <c r="S809" s="204"/>
      <c r="T809" s="205"/>
      <c r="AT809" s="206" t="s">
        <v>132</v>
      </c>
      <c r="AU809" s="206" t="s">
        <v>83</v>
      </c>
      <c r="AV809" s="12" t="s">
        <v>85</v>
      </c>
      <c r="AW809" s="12" t="s">
        <v>31</v>
      </c>
      <c r="AX809" s="12" t="s">
        <v>75</v>
      </c>
      <c r="AY809" s="206" t="s">
        <v>123</v>
      </c>
    </row>
    <row r="810" spans="1:51" s="14" customFormat="1" ht="11.25">
      <c r="B810" s="218"/>
      <c r="C810" s="219"/>
      <c r="D810" s="191" t="s">
        <v>132</v>
      </c>
      <c r="E810" s="220" t="s">
        <v>1</v>
      </c>
      <c r="F810" s="221" t="s">
        <v>380</v>
      </c>
      <c r="G810" s="219"/>
      <c r="H810" s="220" t="s">
        <v>1</v>
      </c>
      <c r="I810" s="222"/>
      <c r="J810" s="219"/>
      <c r="K810" s="219"/>
      <c r="L810" s="223"/>
      <c r="M810" s="224"/>
      <c r="N810" s="225"/>
      <c r="O810" s="225"/>
      <c r="P810" s="225"/>
      <c r="Q810" s="225"/>
      <c r="R810" s="225"/>
      <c r="S810" s="225"/>
      <c r="T810" s="226"/>
      <c r="AT810" s="227" t="s">
        <v>132</v>
      </c>
      <c r="AU810" s="227" t="s">
        <v>83</v>
      </c>
      <c r="AV810" s="14" t="s">
        <v>83</v>
      </c>
      <c r="AW810" s="14" t="s">
        <v>31</v>
      </c>
      <c r="AX810" s="14" t="s">
        <v>75</v>
      </c>
      <c r="AY810" s="227" t="s">
        <v>123</v>
      </c>
    </row>
    <row r="811" spans="1:51" s="12" customFormat="1" ht="11.25">
      <c r="B811" s="196"/>
      <c r="C811" s="197"/>
      <c r="D811" s="191" t="s">
        <v>132</v>
      </c>
      <c r="E811" s="198" t="s">
        <v>1</v>
      </c>
      <c r="F811" s="199" t="s">
        <v>715</v>
      </c>
      <c r="G811" s="197"/>
      <c r="H811" s="200">
        <v>48</v>
      </c>
      <c r="I811" s="201"/>
      <c r="J811" s="197"/>
      <c r="K811" s="197"/>
      <c r="L811" s="202"/>
      <c r="M811" s="203"/>
      <c r="N811" s="204"/>
      <c r="O811" s="204"/>
      <c r="P811" s="204"/>
      <c r="Q811" s="204"/>
      <c r="R811" s="204"/>
      <c r="S811" s="204"/>
      <c r="T811" s="205"/>
      <c r="AT811" s="206" t="s">
        <v>132</v>
      </c>
      <c r="AU811" s="206" t="s">
        <v>83</v>
      </c>
      <c r="AV811" s="12" t="s">
        <v>85</v>
      </c>
      <c r="AW811" s="12" t="s">
        <v>31</v>
      </c>
      <c r="AX811" s="12" t="s">
        <v>75</v>
      </c>
      <c r="AY811" s="206" t="s">
        <v>123</v>
      </c>
    </row>
    <row r="812" spans="1:51" s="14" customFormat="1" ht="22.5">
      <c r="B812" s="218"/>
      <c r="C812" s="219"/>
      <c r="D812" s="191" t="s">
        <v>132</v>
      </c>
      <c r="E812" s="220" t="s">
        <v>1</v>
      </c>
      <c r="F812" s="221" t="s">
        <v>381</v>
      </c>
      <c r="G812" s="219"/>
      <c r="H812" s="220" t="s">
        <v>1</v>
      </c>
      <c r="I812" s="222"/>
      <c r="J812" s="219"/>
      <c r="K812" s="219"/>
      <c r="L812" s="223"/>
      <c r="M812" s="224"/>
      <c r="N812" s="225"/>
      <c r="O812" s="225"/>
      <c r="P812" s="225"/>
      <c r="Q812" s="225"/>
      <c r="R812" s="225"/>
      <c r="S812" s="225"/>
      <c r="T812" s="226"/>
      <c r="AT812" s="227" t="s">
        <v>132</v>
      </c>
      <c r="AU812" s="227" t="s">
        <v>83</v>
      </c>
      <c r="AV812" s="14" t="s">
        <v>83</v>
      </c>
      <c r="AW812" s="14" t="s">
        <v>31</v>
      </c>
      <c r="AX812" s="14" t="s">
        <v>75</v>
      </c>
      <c r="AY812" s="227" t="s">
        <v>123</v>
      </c>
    </row>
    <row r="813" spans="1:51" s="12" customFormat="1" ht="11.25">
      <c r="B813" s="196"/>
      <c r="C813" s="197"/>
      <c r="D813" s="191" t="s">
        <v>132</v>
      </c>
      <c r="E813" s="198" t="s">
        <v>1</v>
      </c>
      <c r="F813" s="199" t="s">
        <v>728</v>
      </c>
      <c r="G813" s="197"/>
      <c r="H813" s="200">
        <v>12.6</v>
      </c>
      <c r="I813" s="201"/>
      <c r="J813" s="197"/>
      <c r="K813" s="197"/>
      <c r="L813" s="202"/>
      <c r="M813" s="203"/>
      <c r="N813" s="204"/>
      <c r="O813" s="204"/>
      <c r="P813" s="204"/>
      <c r="Q813" s="204"/>
      <c r="R813" s="204"/>
      <c r="S813" s="204"/>
      <c r="T813" s="205"/>
      <c r="AT813" s="206" t="s">
        <v>132</v>
      </c>
      <c r="AU813" s="206" t="s">
        <v>83</v>
      </c>
      <c r="AV813" s="12" t="s">
        <v>85</v>
      </c>
      <c r="AW813" s="12" t="s">
        <v>31</v>
      </c>
      <c r="AX813" s="12" t="s">
        <v>75</v>
      </c>
      <c r="AY813" s="206" t="s">
        <v>123</v>
      </c>
    </row>
    <row r="814" spans="1:51" s="12" customFormat="1" ht="11.25">
      <c r="B814" s="196"/>
      <c r="C814" s="197"/>
      <c r="D814" s="191" t="s">
        <v>132</v>
      </c>
      <c r="E814" s="198" t="s">
        <v>1</v>
      </c>
      <c r="F814" s="199" t="s">
        <v>729</v>
      </c>
      <c r="G814" s="197"/>
      <c r="H814" s="200">
        <v>1.125</v>
      </c>
      <c r="I814" s="201"/>
      <c r="J814" s="197"/>
      <c r="K814" s="197"/>
      <c r="L814" s="202"/>
      <c r="M814" s="203"/>
      <c r="N814" s="204"/>
      <c r="O814" s="204"/>
      <c r="P814" s="204"/>
      <c r="Q814" s="204"/>
      <c r="R814" s="204"/>
      <c r="S814" s="204"/>
      <c r="T814" s="205"/>
      <c r="AT814" s="206" t="s">
        <v>132</v>
      </c>
      <c r="AU814" s="206" t="s">
        <v>83</v>
      </c>
      <c r="AV814" s="12" t="s">
        <v>85</v>
      </c>
      <c r="AW814" s="12" t="s">
        <v>31</v>
      </c>
      <c r="AX814" s="12" t="s">
        <v>75</v>
      </c>
      <c r="AY814" s="206" t="s">
        <v>123</v>
      </c>
    </row>
    <row r="815" spans="1:51" s="12" customFormat="1" ht="11.25">
      <c r="B815" s="196"/>
      <c r="C815" s="197"/>
      <c r="D815" s="191" t="s">
        <v>132</v>
      </c>
      <c r="E815" s="198" t="s">
        <v>1</v>
      </c>
      <c r="F815" s="199" t="s">
        <v>730</v>
      </c>
      <c r="G815" s="197"/>
      <c r="H815" s="200">
        <v>1.575</v>
      </c>
      <c r="I815" s="201"/>
      <c r="J815" s="197"/>
      <c r="K815" s="197"/>
      <c r="L815" s="202"/>
      <c r="M815" s="203"/>
      <c r="N815" s="204"/>
      <c r="O815" s="204"/>
      <c r="P815" s="204"/>
      <c r="Q815" s="204"/>
      <c r="R815" s="204"/>
      <c r="S815" s="204"/>
      <c r="T815" s="205"/>
      <c r="AT815" s="206" t="s">
        <v>132</v>
      </c>
      <c r="AU815" s="206" t="s">
        <v>83</v>
      </c>
      <c r="AV815" s="12" t="s">
        <v>85</v>
      </c>
      <c r="AW815" s="12" t="s">
        <v>31</v>
      </c>
      <c r="AX815" s="12" t="s">
        <v>75</v>
      </c>
      <c r="AY815" s="206" t="s">
        <v>123</v>
      </c>
    </row>
    <row r="816" spans="1:51" s="13" customFormat="1" ht="11.25">
      <c r="B816" s="207"/>
      <c r="C816" s="208"/>
      <c r="D816" s="191" t="s">
        <v>132</v>
      </c>
      <c r="E816" s="209" t="s">
        <v>1</v>
      </c>
      <c r="F816" s="210" t="s">
        <v>134</v>
      </c>
      <c r="G816" s="208"/>
      <c r="H816" s="211">
        <v>303.3</v>
      </c>
      <c r="I816" s="212"/>
      <c r="J816" s="208"/>
      <c r="K816" s="208"/>
      <c r="L816" s="213"/>
      <c r="M816" s="214"/>
      <c r="N816" s="215"/>
      <c r="O816" s="215"/>
      <c r="P816" s="215"/>
      <c r="Q816" s="215"/>
      <c r="R816" s="215"/>
      <c r="S816" s="215"/>
      <c r="T816" s="216"/>
      <c r="AT816" s="217" t="s">
        <v>132</v>
      </c>
      <c r="AU816" s="217" t="s">
        <v>83</v>
      </c>
      <c r="AV816" s="13" t="s">
        <v>135</v>
      </c>
      <c r="AW816" s="13" t="s">
        <v>31</v>
      </c>
      <c r="AX816" s="13" t="s">
        <v>83</v>
      </c>
      <c r="AY816" s="217" t="s">
        <v>123</v>
      </c>
    </row>
    <row r="817" spans="1:65" s="2" customFormat="1" ht="24">
      <c r="A817" s="33"/>
      <c r="B817" s="34"/>
      <c r="C817" s="228" t="s">
        <v>731</v>
      </c>
      <c r="D817" s="228" t="s">
        <v>449</v>
      </c>
      <c r="E817" s="229" t="s">
        <v>732</v>
      </c>
      <c r="F817" s="230" t="s">
        <v>733</v>
      </c>
      <c r="G817" s="231" t="s">
        <v>428</v>
      </c>
      <c r="H817" s="232">
        <v>122.6</v>
      </c>
      <c r="I817" s="233"/>
      <c r="J817" s="234">
        <f>ROUND(I817*H817,2)</f>
        <v>0</v>
      </c>
      <c r="K817" s="230" t="s">
        <v>128</v>
      </c>
      <c r="L817" s="38"/>
      <c r="M817" s="235" t="s">
        <v>1</v>
      </c>
      <c r="N817" s="236" t="s">
        <v>40</v>
      </c>
      <c r="O817" s="70"/>
      <c r="P817" s="187">
        <f>O817*H817</f>
        <v>0</v>
      </c>
      <c r="Q817" s="187">
        <v>0</v>
      </c>
      <c r="R817" s="187">
        <f>Q817*H817</f>
        <v>0</v>
      </c>
      <c r="S817" s="187">
        <v>0</v>
      </c>
      <c r="T817" s="188">
        <f>S817*H817</f>
        <v>0</v>
      </c>
      <c r="U817" s="33"/>
      <c r="V817" s="33"/>
      <c r="W817" s="33"/>
      <c r="X817" s="33"/>
      <c r="Y817" s="33"/>
      <c r="Z817" s="33"/>
      <c r="AA817" s="33"/>
      <c r="AB817" s="33"/>
      <c r="AC817" s="33"/>
      <c r="AD817" s="33"/>
      <c r="AE817" s="33"/>
      <c r="AR817" s="189" t="s">
        <v>135</v>
      </c>
      <c r="AT817" s="189" t="s">
        <v>449</v>
      </c>
      <c r="AU817" s="189" t="s">
        <v>83</v>
      </c>
      <c r="AY817" s="16" t="s">
        <v>123</v>
      </c>
      <c r="BE817" s="190">
        <f>IF(N817="základní",J817,0)</f>
        <v>0</v>
      </c>
      <c r="BF817" s="190">
        <f>IF(N817="snížená",J817,0)</f>
        <v>0</v>
      </c>
      <c r="BG817" s="190">
        <f>IF(N817="zákl. přenesená",J817,0)</f>
        <v>0</v>
      </c>
      <c r="BH817" s="190">
        <f>IF(N817="sníž. přenesená",J817,0)</f>
        <v>0</v>
      </c>
      <c r="BI817" s="190">
        <f>IF(N817="nulová",J817,0)</f>
        <v>0</v>
      </c>
      <c r="BJ817" s="16" t="s">
        <v>83</v>
      </c>
      <c r="BK817" s="190">
        <f>ROUND(I817*H817,2)</f>
        <v>0</v>
      </c>
      <c r="BL817" s="16" t="s">
        <v>135</v>
      </c>
      <c r="BM817" s="189" t="s">
        <v>734</v>
      </c>
    </row>
    <row r="818" spans="1:65" s="2" customFormat="1" ht="48.75">
      <c r="A818" s="33"/>
      <c r="B818" s="34"/>
      <c r="C818" s="35"/>
      <c r="D818" s="191" t="s">
        <v>131</v>
      </c>
      <c r="E818" s="35"/>
      <c r="F818" s="192" t="s">
        <v>735</v>
      </c>
      <c r="G818" s="35"/>
      <c r="H818" s="35"/>
      <c r="I818" s="193"/>
      <c r="J818" s="35"/>
      <c r="K818" s="35"/>
      <c r="L818" s="38"/>
      <c r="M818" s="194"/>
      <c r="N818" s="195"/>
      <c r="O818" s="70"/>
      <c r="P818" s="70"/>
      <c r="Q818" s="70"/>
      <c r="R818" s="70"/>
      <c r="S818" s="70"/>
      <c r="T818" s="71"/>
      <c r="U818" s="33"/>
      <c r="V818" s="33"/>
      <c r="W818" s="33"/>
      <c r="X818" s="33"/>
      <c r="Y818" s="33"/>
      <c r="Z818" s="33"/>
      <c r="AA818" s="33"/>
      <c r="AB818" s="33"/>
      <c r="AC818" s="33"/>
      <c r="AD818" s="33"/>
      <c r="AE818" s="33"/>
      <c r="AT818" s="16" t="s">
        <v>131</v>
      </c>
      <c r="AU818" s="16" t="s">
        <v>83</v>
      </c>
    </row>
    <row r="819" spans="1:65" s="14" customFormat="1" ht="11.25">
      <c r="B819" s="218"/>
      <c r="C819" s="219"/>
      <c r="D819" s="191" t="s">
        <v>132</v>
      </c>
      <c r="E819" s="220" t="s">
        <v>1</v>
      </c>
      <c r="F819" s="221" t="s">
        <v>385</v>
      </c>
      <c r="G819" s="219"/>
      <c r="H819" s="220" t="s">
        <v>1</v>
      </c>
      <c r="I819" s="222"/>
      <c r="J819" s="219"/>
      <c r="K819" s="219"/>
      <c r="L819" s="223"/>
      <c r="M819" s="224"/>
      <c r="N819" s="225"/>
      <c r="O819" s="225"/>
      <c r="P819" s="225"/>
      <c r="Q819" s="225"/>
      <c r="R819" s="225"/>
      <c r="S819" s="225"/>
      <c r="T819" s="226"/>
      <c r="AT819" s="227" t="s">
        <v>132</v>
      </c>
      <c r="AU819" s="227" t="s">
        <v>83</v>
      </c>
      <c r="AV819" s="14" t="s">
        <v>83</v>
      </c>
      <c r="AW819" s="14" t="s">
        <v>31</v>
      </c>
      <c r="AX819" s="14" t="s">
        <v>75</v>
      </c>
      <c r="AY819" s="227" t="s">
        <v>123</v>
      </c>
    </row>
    <row r="820" spans="1:65" s="12" customFormat="1" ht="11.25">
      <c r="B820" s="196"/>
      <c r="C820" s="197"/>
      <c r="D820" s="191" t="s">
        <v>132</v>
      </c>
      <c r="E820" s="198" t="s">
        <v>1</v>
      </c>
      <c r="F820" s="199" t="s">
        <v>736</v>
      </c>
      <c r="G820" s="197"/>
      <c r="H820" s="200">
        <v>50.6</v>
      </c>
      <c r="I820" s="201"/>
      <c r="J820" s="197"/>
      <c r="K820" s="197"/>
      <c r="L820" s="202"/>
      <c r="M820" s="203"/>
      <c r="N820" s="204"/>
      <c r="O820" s="204"/>
      <c r="P820" s="204"/>
      <c r="Q820" s="204"/>
      <c r="R820" s="204"/>
      <c r="S820" s="204"/>
      <c r="T820" s="205"/>
      <c r="AT820" s="206" t="s">
        <v>132</v>
      </c>
      <c r="AU820" s="206" t="s">
        <v>83</v>
      </c>
      <c r="AV820" s="12" t="s">
        <v>85</v>
      </c>
      <c r="AW820" s="12" t="s">
        <v>31</v>
      </c>
      <c r="AX820" s="12" t="s">
        <v>75</v>
      </c>
      <c r="AY820" s="206" t="s">
        <v>123</v>
      </c>
    </row>
    <row r="821" spans="1:65" s="14" customFormat="1" ht="22.5">
      <c r="B821" s="218"/>
      <c r="C821" s="219"/>
      <c r="D821" s="191" t="s">
        <v>132</v>
      </c>
      <c r="E821" s="220" t="s">
        <v>1</v>
      </c>
      <c r="F821" s="221" t="s">
        <v>387</v>
      </c>
      <c r="G821" s="219"/>
      <c r="H821" s="220" t="s">
        <v>1</v>
      </c>
      <c r="I821" s="222"/>
      <c r="J821" s="219"/>
      <c r="K821" s="219"/>
      <c r="L821" s="223"/>
      <c r="M821" s="224"/>
      <c r="N821" s="225"/>
      <c r="O821" s="225"/>
      <c r="P821" s="225"/>
      <c r="Q821" s="225"/>
      <c r="R821" s="225"/>
      <c r="S821" s="225"/>
      <c r="T821" s="226"/>
      <c r="AT821" s="227" t="s">
        <v>132</v>
      </c>
      <c r="AU821" s="227" t="s">
        <v>83</v>
      </c>
      <c r="AV821" s="14" t="s">
        <v>83</v>
      </c>
      <c r="AW821" s="14" t="s">
        <v>31</v>
      </c>
      <c r="AX821" s="14" t="s">
        <v>75</v>
      </c>
      <c r="AY821" s="227" t="s">
        <v>123</v>
      </c>
    </row>
    <row r="822" spans="1:65" s="12" customFormat="1" ht="11.25">
      <c r="B822" s="196"/>
      <c r="C822" s="197"/>
      <c r="D822" s="191" t="s">
        <v>132</v>
      </c>
      <c r="E822" s="198" t="s">
        <v>1</v>
      </c>
      <c r="F822" s="199" t="s">
        <v>737</v>
      </c>
      <c r="G822" s="197"/>
      <c r="H822" s="200">
        <v>24</v>
      </c>
      <c r="I822" s="201"/>
      <c r="J822" s="197"/>
      <c r="K822" s="197"/>
      <c r="L822" s="202"/>
      <c r="M822" s="203"/>
      <c r="N822" s="204"/>
      <c r="O822" s="204"/>
      <c r="P822" s="204"/>
      <c r="Q822" s="204"/>
      <c r="R822" s="204"/>
      <c r="S822" s="204"/>
      <c r="T822" s="205"/>
      <c r="AT822" s="206" t="s">
        <v>132</v>
      </c>
      <c r="AU822" s="206" t="s">
        <v>83</v>
      </c>
      <c r="AV822" s="12" t="s">
        <v>85</v>
      </c>
      <c r="AW822" s="12" t="s">
        <v>31</v>
      </c>
      <c r="AX822" s="12" t="s">
        <v>75</v>
      </c>
      <c r="AY822" s="206" t="s">
        <v>123</v>
      </c>
    </row>
    <row r="823" spans="1:65" s="14" customFormat="1" ht="22.5">
      <c r="B823" s="218"/>
      <c r="C823" s="219"/>
      <c r="D823" s="191" t="s">
        <v>132</v>
      </c>
      <c r="E823" s="220" t="s">
        <v>1</v>
      </c>
      <c r="F823" s="221" t="s">
        <v>389</v>
      </c>
      <c r="G823" s="219"/>
      <c r="H823" s="220" t="s">
        <v>1</v>
      </c>
      <c r="I823" s="222"/>
      <c r="J823" s="219"/>
      <c r="K823" s="219"/>
      <c r="L823" s="223"/>
      <c r="M823" s="224"/>
      <c r="N823" s="225"/>
      <c r="O823" s="225"/>
      <c r="P823" s="225"/>
      <c r="Q823" s="225"/>
      <c r="R823" s="225"/>
      <c r="S823" s="225"/>
      <c r="T823" s="226"/>
      <c r="AT823" s="227" t="s">
        <v>132</v>
      </c>
      <c r="AU823" s="227" t="s">
        <v>83</v>
      </c>
      <c r="AV823" s="14" t="s">
        <v>83</v>
      </c>
      <c r="AW823" s="14" t="s">
        <v>31</v>
      </c>
      <c r="AX823" s="14" t="s">
        <v>75</v>
      </c>
      <c r="AY823" s="227" t="s">
        <v>123</v>
      </c>
    </row>
    <row r="824" spans="1:65" s="12" customFormat="1" ht="11.25">
      <c r="B824" s="196"/>
      <c r="C824" s="197"/>
      <c r="D824" s="191" t="s">
        <v>132</v>
      </c>
      <c r="E824" s="198" t="s">
        <v>1</v>
      </c>
      <c r="F824" s="199" t="s">
        <v>738</v>
      </c>
      <c r="G824" s="197"/>
      <c r="H824" s="200">
        <v>48</v>
      </c>
      <c r="I824" s="201"/>
      <c r="J824" s="197"/>
      <c r="K824" s="197"/>
      <c r="L824" s="202"/>
      <c r="M824" s="203"/>
      <c r="N824" s="204"/>
      <c r="O824" s="204"/>
      <c r="P824" s="204"/>
      <c r="Q824" s="204"/>
      <c r="R824" s="204"/>
      <c r="S824" s="204"/>
      <c r="T824" s="205"/>
      <c r="AT824" s="206" t="s">
        <v>132</v>
      </c>
      <c r="AU824" s="206" t="s">
        <v>83</v>
      </c>
      <c r="AV824" s="12" t="s">
        <v>85</v>
      </c>
      <c r="AW824" s="12" t="s">
        <v>31</v>
      </c>
      <c r="AX824" s="12" t="s">
        <v>75</v>
      </c>
      <c r="AY824" s="206" t="s">
        <v>123</v>
      </c>
    </row>
    <row r="825" spans="1:65" s="13" customFormat="1" ht="11.25">
      <c r="B825" s="207"/>
      <c r="C825" s="208"/>
      <c r="D825" s="191" t="s">
        <v>132</v>
      </c>
      <c r="E825" s="209" t="s">
        <v>1</v>
      </c>
      <c r="F825" s="210" t="s">
        <v>134</v>
      </c>
      <c r="G825" s="208"/>
      <c r="H825" s="211">
        <v>122.6</v>
      </c>
      <c r="I825" s="212"/>
      <c r="J825" s="208"/>
      <c r="K825" s="208"/>
      <c r="L825" s="213"/>
      <c r="M825" s="214"/>
      <c r="N825" s="215"/>
      <c r="O825" s="215"/>
      <c r="P825" s="215"/>
      <c r="Q825" s="215"/>
      <c r="R825" s="215"/>
      <c r="S825" s="215"/>
      <c r="T825" s="216"/>
      <c r="AT825" s="217" t="s">
        <v>132</v>
      </c>
      <c r="AU825" s="217" t="s">
        <v>83</v>
      </c>
      <c r="AV825" s="13" t="s">
        <v>135</v>
      </c>
      <c r="AW825" s="13" t="s">
        <v>31</v>
      </c>
      <c r="AX825" s="13" t="s">
        <v>83</v>
      </c>
      <c r="AY825" s="217" t="s">
        <v>123</v>
      </c>
    </row>
    <row r="826" spans="1:65" s="2" customFormat="1" ht="21.75" customHeight="1">
      <c r="A826" s="33"/>
      <c r="B826" s="34"/>
      <c r="C826" s="228" t="s">
        <v>739</v>
      </c>
      <c r="D826" s="228" t="s">
        <v>449</v>
      </c>
      <c r="E826" s="229" t="s">
        <v>740</v>
      </c>
      <c r="F826" s="230" t="s">
        <v>741</v>
      </c>
      <c r="G826" s="231" t="s">
        <v>127</v>
      </c>
      <c r="H826" s="232">
        <v>109</v>
      </c>
      <c r="I826" s="233"/>
      <c r="J826" s="234">
        <f>ROUND(I826*H826,2)</f>
        <v>0</v>
      </c>
      <c r="K826" s="230" t="s">
        <v>128</v>
      </c>
      <c r="L826" s="38"/>
      <c r="M826" s="235" t="s">
        <v>1</v>
      </c>
      <c r="N826" s="236" t="s">
        <v>40</v>
      </c>
      <c r="O826" s="70"/>
      <c r="P826" s="187">
        <f>O826*H826</f>
        <v>0</v>
      </c>
      <c r="Q826" s="187">
        <v>0</v>
      </c>
      <c r="R826" s="187">
        <f>Q826*H826</f>
        <v>0</v>
      </c>
      <c r="S826" s="187">
        <v>0</v>
      </c>
      <c r="T826" s="188">
        <f>S826*H826</f>
        <v>0</v>
      </c>
      <c r="U826" s="33"/>
      <c r="V826" s="33"/>
      <c r="W826" s="33"/>
      <c r="X826" s="33"/>
      <c r="Y826" s="33"/>
      <c r="Z826" s="33"/>
      <c r="AA826" s="33"/>
      <c r="AB826" s="33"/>
      <c r="AC826" s="33"/>
      <c r="AD826" s="33"/>
      <c r="AE826" s="33"/>
      <c r="AR826" s="189" t="s">
        <v>135</v>
      </c>
      <c r="AT826" s="189" t="s">
        <v>449</v>
      </c>
      <c r="AU826" s="189" t="s">
        <v>83</v>
      </c>
      <c r="AY826" s="16" t="s">
        <v>123</v>
      </c>
      <c r="BE826" s="190">
        <f>IF(N826="základní",J826,0)</f>
        <v>0</v>
      </c>
      <c r="BF826" s="190">
        <f>IF(N826="snížená",J826,0)</f>
        <v>0</v>
      </c>
      <c r="BG826" s="190">
        <f>IF(N826="zákl. přenesená",J826,0)</f>
        <v>0</v>
      </c>
      <c r="BH826" s="190">
        <f>IF(N826="sníž. přenesená",J826,0)</f>
        <v>0</v>
      </c>
      <c r="BI826" s="190">
        <f>IF(N826="nulová",J826,0)</f>
        <v>0</v>
      </c>
      <c r="BJ826" s="16" t="s">
        <v>83</v>
      </c>
      <c r="BK826" s="190">
        <f>ROUND(I826*H826,2)</f>
        <v>0</v>
      </c>
      <c r="BL826" s="16" t="s">
        <v>135</v>
      </c>
      <c r="BM826" s="189" t="s">
        <v>742</v>
      </c>
    </row>
    <row r="827" spans="1:65" s="2" customFormat="1" ht="29.25">
      <c r="A827" s="33"/>
      <c r="B827" s="34"/>
      <c r="C827" s="35"/>
      <c r="D827" s="191" t="s">
        <v>131</v>
      </c>
      <c r="E827" s="35"/>
      <c r="F827" s="192" t="s">
        <v>743</v>
      </c>
      <c r="G827" s="35"/>
      <c r="H827" s="35"/>
      <c r="I827" s="193"/>
      <c r="J827" s="35"/>
      <c r="K827" s="35"/>
      <c r="L827" s="38"/>
      <c r="M827" s="194"/>
      <c r="N827" s="195"/>
      <c r="O827" s="70"/>
      <c r="P827" s="70"/>
      <c r="Q827" s="70"/>
      <c r="R827" s="70"/>
      <c r="S827" s="70"/>
      <c r="T827" s="71"/>
      <c r="U827" s="33"/>
      <c r="V827" s="33"/>
      <c r="W827" s="33"/>
      <c r="X827" s="33"/>
      <c r="Y827" s="33"/>
      <c r="Z827" s="33"/>
      <c r="AA827" s="33"/>
      <c r="AB827" s="33"/>
      <c r="AC827" s="33"/>
      <c r="AD827" s="33"/>
      <c r="AE827" s="33"/>
      <c r="AT827" s="16" t="s">
        <v>131</v>
      </c>
      <c r="AU827" s="16" t="s">
        <v>83</v>
      </c>
    </row>
    <row r="828" spans="1:65" s="14" customFormat="1" ht="11.25">
      <c r="B828" s="218"/>
      <c r="C828" s="219"/>
      <c r="D828" s="191" t="s">
        <v>132</v>
      </c>
      <c r="E828" s="220" t="s">
        <v>1</v>
      </c>
      <c r="F828" s="221" t="s">
        <v>415</v>
      </c>
      <c r="G828" s="219"/>
      <c r="H828" s="220" t="s">
        <v>1</v>
      </c>
      <c r="I828" s="222"/>
      <c r="J828" s="219"/>
      <c r="K828" s="219"/>
      <c r="L828" s="223"/>
      <c r="M828" s="224"/>
      <c r="N828" s="225"/>
      <c r="O828" s="225"/>
      <c r="P828" s="225"/>
      <c r="Q828" s="225"/>
      <c r="R828" s="225"/>
      <c r="S828" s="225"/>
      <c r="T828" s="226"/>
      <c r="AT828" s="227" t="s">
        <v>132</v>
      </c>
      <c r="AU828" s="227" t="s">
        <v>83</v>
      </c>
      <c r="AV828" s="14" t="s">
        <v>83</v>
      </c>
      <c r="AW828" s="14" t="s">
        <v>31</v>
      </c>
      <c r="AX828" s="14" t="s">
        <v>75</v>
      </c>
      <c r="AY828" s="227" t="s">
        <v>123</v>
      </c>
    </row>
    <row r="829" spans="1:65" s="12" customFormat="1" ht="11.25">
      <c r="B829" s="196"/>
      <c r="C829" s="197"/>
      <c r="D829" s="191" t="s">
        <v>132</v>
      </c>
      <c r="E829" s="198" t="s">
        <v>1</v>
      </c>
      <c r="F829" s="199" t="s">
        <v>416</v>
      </c>
      <c r="G829" s="197"/>
      <c r="H829" s="200">
        <v>109</v>
      </c>
      <c r="I829" s="201"/>
      <c r="J829" s="197"/>
      <c r="K829" s="197"/>
      <c r="L829" s="202"/>
      <c r="M829" s="203"/>
      <c r="N829" s="204"/>
      <c r="O829" s="204"/>
      <c r="P829" s="204"/>
      <c r="Q829" s="204"/>
      <c r="R829" s="204"/>
      <c r="S829" s="204"/>
      <c r="T829" s="205"/>
      <c r="AT829" s="206" t="s">
        <v>132</v>
      </c>
      <c r="AU829" s="206" t="s">
        <v>83</v>
      </c>
      <c r="AV829" s="12" t="s">
        <v>85</v>
      </c>
      <c r="AW829" s="12" t="s">
        <v>31</v>
      </c>
      <c r="AX829" s="12" t="s">
        <v>75</v>
      </c>
      <c r="AY829" s="206" t="s">
        <v>123</v>
      </c>
    </row>
    <row r="830" spans="1:65" s="13" customFormat="1" ht="11.25">
      <c r="B830" s="207"/>
      <c r="C830" s="208"/>
      <c r="D830" s="191" t="s">
        <v>132</v>
      </c>
      <c r="E830" s="209" t="s">
        <v>1</v>
      </c>
      <c r="F830" s="210" t="s">
        <v>134</v>
      </c>
      <c r="G830" s="208"/>
      <c r="H830" s="211">
        <v>109</v>
      </c>
      <c r="I830" s="212"/>
      <c r="J830" s="208"/>
      <c r="K830" s="208"/>
      <c r="L830" s="213"/>
      <c r="M830" s="214"/>
      <c r="N830" s="215"/>
      <c r="O830" s="215"/>
      <c r="P830" s="215"/>
      <c r="Q830" s="215"/>
      <c r="R830" s="215"/>
      <c r="S830" s="215"/>
      <c r="T830" s="216"/>
      <c r="AT830" s="217" t="s">
        <v>132</v>
      </c>
      <c r="AU830" s="217" t="s">
        <v>83</v>
      </c>
      <c r="AV830" s="13" t="s">
        <v>135</v>
      </c>
      <c r="AW830" s="13" t="s">
        <v>31</v>
      </c>
      <c r="AX830" s="13" t="s">
        <v>83</v>
      </c>
      <c r="AY830" s="217" t="s">
        <v>123</v>
      </c>
    </row>
    <row r="831" spans="1:65" s="2" customFormat="1" ht="16.5" customHeight="1">
      <c r="A831" s="33"/>
      <c r="B831" s="34"/>
      <c r="C831" s="228" t="s">
        <v>744</v>
      </c>
      <c r="D831" s="228" t="s">
        <v>449</v>
      </c>
      <c r="E831" s="229" t="s">
        <v>745</v>
      </c>
      <c r="F831" s="230" t="s">
        <v>746</v>
      </c>
      <c r="G831" s="231" t="s">
        <v>525</v>
      </c>
      <c r="H831" s="232">
        <v>172</v>
      </c>
      <c r="I831" s="233"/>
      <c r="J831" s="234">
        <f>ROUND(I831*H831,2)</f>
        <v>0</v>
      </c>
      <c r="K831" s="230" t="s">
        <v>128</v>
      </c>
      <c r="L831" s="38"/>
      <c r="M831" s="235" t="s">
        <v>1</v>
      </c>
      <c r="N831" s="236" t="s">
        <v>40</v>
      </c>
      <c r="O831" s="70"/>
      <c r="P831" s="187">
        <f>O831*H831</f>
        <v>0</v>
      </c>
      <c r="Q831" s="187">
        <v>0</v>
      </c>
      <c r="R831" s="187">
        <f>Q831*H831</f>
        <v>0</v>
      </c>
      <c r="S831" s="187">
        <v>0</v>
      </c>
      <c r="T831" s="188">
        <f>S831*H831</f>
        <v>0</v>
      </c>
      <c r="U831" s="33"/>
      <c r="V831" s="33"/>
      <c r="W831" s="33"/>
      <c r="X831" s="33"/>
      <c r="Y831" s="33"/>
      <c r="Z831" s="33"/>
      <c r="AA831" s="33"/>
      <c r="AB831" s="33"/>
      <c r="AC831" s="33"/>
      <c r="AD831" s="33"/>
      <c r="AE831" s="33"/>
      <c r="AR831" s="189" t="s">
        <v>135</v>
      </c>
      <c r="AT831" s="189" t="s">
        <v>449</v>
      </c>
      <c r="AU831" s="189" t="s">
        <v>83</v>
      </c>
      <c r="AY831" s="16" t="s">
        <v>123</v>
      </c>
      <c r="BE831" s="190">
        <f>IF(N831="základní",J831,0)</f>
        <v>0</v>
      </c>
      <c r="BF831" s="190">
        <f>IF(N831="snížená",J831,0)</f>
        <v>0</v>
      </c>
      <c r="BG831" s="190">
        <f>IF(N831="zákl. přenesená",J831,0)</f>
        <v>0</v>
      </c>
      <c r="BH831" s="190">
        <f>IF(N831="sníž. přenesená",J831,0)</f>
        <v>0</v>
      </c>
      <c r="BI831" s="190">
        <f>IF(N831="nulová",J831,0)</f>
        <v>0</v>
      </c>
      <c r="BJ831" s="16" t="s">
        <v>83</v>
      </c>
      <c r="BK831" s="190">
        <f>ROUND(I831*H831,2)</f>
        <v>0</v>
      </c>
      <c r="BL831" s="16" t="s">
        <v>135</v>
      </c>
      <c r="BM831" s="189" t="s">
        <v>747</v>
      </c>
    </row>
    <row r="832" spans="1:65" s="2" customFormat="1" ht="39">
      <c r="A832" s="33"/>
      <c r="B832" s="34"/>
      <c r="C832" s="35"/>
      <c r="D832" s="191" t="s">
        <v>131</v>
      </c>
      <c r="E832" s="35"/>
      <c r="F832" s="192" t="s">
        <v>748</v>
      </c>
      <c r="G832" s="35"/>
      <c r="H832" s="35"/>
      <c r="I832" s="193"/>
      <c r="J832" s="35"/>
      <c r="K832" s="35"/>
      <c r="L832" s="38"/>
      <c r="M832" s="194"/>
      <c r="N832" s="195"/>
      <c r="O832" s="70"/>
      <c r="P832" s="70"/>
      <c r="Q832" s="70"/>
      <c r="R832" s="70"/>
      <c r="S832" s="70"/>
      <c r="T832" s="71"/>
      <c r="U832" s="33"/>
      <c r="V832" s="33"/>
      <c r="W832" s="33"/>
      <c r="X832" s="33"/>
      <c r="Y832" s="33"/>
      <c r="Z832" s="33"/>
      <c r="AA832" s="33"/>
      <c r="AB832" s="33"/>
      <c r="AC832" s="33"/>
      <c r="AD832" s="33"/>
      <c r="AE832" s="33"/>
      <c r="AT832" s="16" t="s">
        <v>131</v>
      </c>
      <c r="AU832" s="16" t="s">
        <v>83</v>
      </c>
    </row>
    <row r="833" spans="1:65" s="14" customFormat="1" ht="11.25">
      <c r="B833" s="218"/>
      <c r="C833" s="219"/>
      <c r="D833" s="191" t="s">
        <v>132</v>
      </c>
      <c r="E833" s="220" t="s">
        <v>1</v>
      </c>
      <c r="F833" s="221" t="s">
        <v>417</v>
      </c>
      <c r="G833" s="219"/>
      <c r="H833" s="220" t="s">
        <v>1</v>
      </c>
      <c r="I833" s="222"/>
      <c r="J833" s="219"/>
      <c r="K833" s="219"/>
      <c r="L833" s="223"/>
      <c r="M833" s="224"/>
      <c r="N833" s="225"/>
      <c r="O833" s="225"/>
      <c r="P833" s="225"/>
      <c r="Q833" s="225"/>
      <c r="R833" s="225"/>
      <c r="S833" s="225"/>
      <c r="T833" s="226"/>
      <c r="AT833" s="227" t="s">
        <v>132</v>
      </c>
      <c r="AU833" s="227" t="s">
        <v>83</v>
      </c>
      <c r="AV833" s="14" t="s">
        <v>83</v>
      </c>
      <c r="AW833" s="14" t="s">
        <v>31</v>
      </c>
      <c r="AX833" s="14" t="s">
        <v>75</v>
      </c>
      <c r="AY833" s="227" t="s">
        <v>123</v>
      </c>
    </row>
    <row r="834" spans="1:65" s="12" customFormat="1" ht="11.25">
      <c r="B834" s="196"/>
      <c r="C834" s="197"/>
      <c r="D834" s="191" t="s">
        <v>132</v>
      </c>
      <c r="E834" s="198" t="s">
        <v>1</v>
      </c>
      <c r="F834" s="199" t="s">
        <v>418</v>
      </c>
      <c r="G834" s="197"/>
      <c r="H834" s="200">
        <v>73</v>
      </c>
      <c r="I834" s="201"/>
      <c r="J834" s="197"/>
      <c r="K834" s="197"/>
      <c r="L834" s="202"/>
      <c r="M834" s="203"/>
      <c r="N834" s="204"/>
      <c r="O834" s="204"/>
      <c r="P834" s="204"/>
      <c r="Q834" s="204"/>
      <c r="R834" s="204"/>
      <c r="S834" s="204"/>
      <c r="T834" s="205"/>
      <c r="AT834" s="206" t="s">
        <v>132</v>
      </c>
      <c r="AU834" s="206" t="s">
        <v>83</v>
      </c>
      <c r="AV834" s="12" t="s">
        <v>85</v>
      </c>
      <c r="AW834" s="12" t="s">
        <v>31</v>
      </c>
      <c r="AX834" s="12" t="s">
        <v>75</v>
      </c>
      <c r="AY834" s="206" t="s">
        <v>123</v>
      </c>
    </row>
    <row r="835" spans="1:65" s="14" customFormat="1" ht="11.25">
      <c r="B835" s="218"/>
      <c r="C835" s="219"/>
      <c r="D835" s="191" t="s">
        <v>132</v>
      </c>
      <c r="E835" s="220" t="s">
        <v>1</v>
      </c>
      <c r="F835" s="221" t="s">
        <v>419</v>
      </c>
      <c r="G835" s="219"/>
      <c r="H835" s="220" t="s">
        <v>1</v>
      </c>
      <c r="I835" s="222"/>
      <c r="J835" s="219"/>
      <c r="K835" s="219"/>
      <c r="L835" s="223"/>
      <c r="M835" s="224"/>
      <c r="N835" s="225"/>
      <c r="O835" s="225"/>
      <c r="P835" s="225"/>
      <c r="Q835" s="225"/>
      <c r="R835" s="225"/>
      <c r="S835" s="225"/>
      <c r="T835" s="226"/>
      <c r="AT835" s="227" t="s">
        <v>132</v>
      </c>
      <c r="AU835" s="227" t="s">
        <v>83</v>
      </c>
      <c r="AV835" s="14" t="s">
        <v>83</v>
      </c>
      <c r="AW835" s="14" t="s">
        <v>31</v>
      </c>
      <c r="AX835" s="14" t="s">
        <v>75</v>
      </c>
      <c r="AY835" s="227" t="s">
        <v>123</v>
      </c>
    </row>
    <row r="836" spans="1:65" s="12" customFormat="1" ht="11.25">
      <c r="B836" s="196"/>
      <c r="C836" s="197"/>
      <c r="D836" s="191" t="s">
        <v>132</v>
      </c>
      <c r="E836" s="198" t="s">
        <v>1</v>
      </c>
      <c r="F836" s="199" t="s">
        <v>420</v>
      </c>
      <c r="G836" s="197"/>
      <c r="H836" s="200">
        <v>99</v>
      </c>
      <c r="I836" s="201"/>
      <c r="J836" s="197"/>
      <c r="K836" s="197"/>
      <c r="L836" s="202"/>
      <c r="M836" s="203"/>
      <c r="N836" s="204"/>
      <c r="O836" s="204"/>
      <c r="P836" s="204"/>
      <c r="Q836" s="204"/>
      <c r="R836" s="204"/>
      <c r="S836" s="204"/>
      <c r="T836" s="205"/>
      <c r="AT836" s="206" t="s">
        <v>132</v>
      </c>
      <c r="AU836" s="206" t="s">
        <v>83</v>
      </c>
      <c r="AV836" s="12" t="s">
        <v>85</v>
      </c>
      <c r="AW836" s="12" t="s">
        <v>31</v>
      </c>
      <c r="AX836" s="12" t="s">
        <v>75</v>
      </c>
      <c r="AY836" s="206" t="s">
        <v>123</v>
      </c>
    </row>
    <row r="837" spans="1:65" s="13" customFormat="1" ht="11.25">
      <c r="B837" s="207"/>
      <c r="C837" s="208"/>
      <c r="D837" s="191" t="s">
        <v>132</v>
      </c>
      <c r="E837" s="209" t="s">
        <v>1</v>
      </c>
      <c r="F837" s="210" t="s">
        <v>134</v>
      </c>
      <c r="G837" s="208"/>
      <c r="H837" s="211">
        <v>172</v>
      </c>
      <c r="I837" s="212"/>
      <c r="J837" s="208"/>
      <c r="K837" s="208"/>
      <c r="L837" s="213"/>
      <c r="M837" s="214"/>
      <c r="N837" s="215"/>
      <c r="O837" s="215"/>
      <c r="P837" s="215"/>
      <c r="Q837" s="215"/>
      <c r="R837" s="215"/>
      <c r="S837" s="215"/>
      <c r="T837" s="216"/>
      <c r="AT837" s="217" t="s">
        <v>132</v>
      </c>
      <c r="AU837" s="217" t="s">
        <v>83</v>
      </c>
      <c r="AV837" s="13" t="s">
        <v>135</v>
      </c>
      <c r="AW837" s="13" t="s">
        <v>31</v>
      </c>
      <c r="AX837" s="13" t="s">
        <v>83</v>
      </c>
      <c r="AY837" s="217" t="s">
        <v>123</v>
      </c>
    </row>
    <row r="838" spans="1:65" s="2" customFormat="1" ht="21.75" customHeight="1">
      <c r="A838" s="33"/>
      <c r="B838" s="34"/>
      <c r="C838" s="228" t="s">
        <v>749</v>
      </c>
      <c r="D838" s="228" t="s">
        <v>449</v>
      </c>
      <c r="E838" s="229" t="s">
        <v>750</v>
      </c>
      <c r="F838" s="230" t="s">
        <v>751</v>
      </c>
      <c r="G838" s="231" t="s">
        <v>525</v>
      </c>
      <c r="H838" s="232">
        <v>109</v>
      </c>
      <c r="I838" s="233"/>
      <c r="J838" s="234">
        <f>ROUND(I838*H838,2)</f>
        <v>0</v>
      </c>
      <c r="K838" s="230" t="s">
        <v>128</v>
      </c>
      <c r="L838" s="38"/>
      <c r="M838" s="235" t="s">
        <v>1</v>
      </c>
      <c r="N838" s="236" t="s">
        <v>40</v>
      </c>
      <c r="O838" s="70"/>
      <c r="P838" s="187">
        <f>O838*H838</f>
        <v>0</v>
      </c>
      <c r="Q838" s="187">
        <v>0</v>
      </c>
      <c r="R838" s="187">
        <f>Q838*H838</f>
        <v>0</v>
      </c>
      <c r="S838" s="187">
        <v>0</v>
      </c>
      <c r="T838" s="188">
        <f>S838*H838</f>
        <v>0</v>
      </c>
      <c r="U838" s="33"/>
      <c r="V838" s="33"/>
      <c r="W838" s="33"/>
      <c r="X838" s="33"/>
      <c r="Y838" s="33"/>
      <c r="Z838" s="33"/>
      <c r="AA838" s="33"/>
      <c r="AB838" s="33"/>
      <c r="AC838" s="33"/>
      <c r="AD838" s="33"/>
      <c r="AE838" s="33"/>
      <c r="AR838" s="189" t="s">
        <v>135</v>
      </c>
      <c r="AT838" s="189" t="s">
        <v>449</v>
      </c>
      <c r="AU838" s="189" t="s">
        <v>83</v>
      </c>
      <c r="AY838" s="16" t="s">
        <v>123</v>
      </c>
      <c r="BE838" s="190">
        <f>IF(N838="základní",J838,0)</f>
        <v>0</v>
      </c>
      <c r="BF838" s="190">
        <f>IF(N838="snížená",J838,0)</f>
        <v>0</v>
      </c>
      <c r="BG838" s="190">
        <f>IF(N838="zákl. přenesená",J838,0)</f>
        <v>0</v>
      </c>
      <c r="BH838" s="190">
        <f>IF(N838="sníž. přenesená",J838,0)</f>
        <v>0</v>
      </c>
      <c r="BI838" s="190">
        <f>IF(N838="nulová",J838,0)</f>
        <v>0</v>
      </c>
      <c r="BJ838" s="16" t="s">
        <v>83</v>
      </c>
      <c r="BK838" s="190">
        <f>ROUND(I838*H838,2)</f>
        <v>0</v>
      </c>
      <c r="BL838" s="16" t="s">
        <v>135</v>
      </c>
      <c r="BM838" s="189" t="s">
        <v>752</v>
      </c>
    </row>
    <row r="839" spans="1:65" s="2" customFormat="1" ht="39">
      <c r="A839" s="33"/>
      <c r="B839" s="34"/>
      <c r="C839" s="35"/>
      <c r="D839" s="191" t="s">
        <v>131</v>
      </c>
      <c r="E839" s="35"/>
      <c r="F839" s="192" t="s">
        <v>753</v>
      </c>
      <c r="G839" s="35"/>
      <c r="H839" s="35"/>
      <c r="I839" s="193"/>
      <c r="J839" s="35"/>
      <c r="K839" s="35"/>
      <c r="L839" s="38"/>
      <c r="M839" s="194"/>
      <c r="N839" s="195"/>
      <c r="O839" s="70"/>
      <c r="P839" s="70"/>
      <c r="Q839" s="70"/>
      <c r="R839" s="70"/>
      <c r="S839" s="70"/>
      <c r="T839" s="71"/>
      <c r="U839" s="33"/>
      <c r="V839" s="33"/>
      <c r="W839" s="33"/>
      <c r="X839" s="33"/>
      <c r="Y839" s="33"/>
      <c r="Z839" s="33"/>
      <c r="AA839" s="33"/>
      <c r="AB839" s="33"/>
      <c r="AC839" s="33"/>
      <c r="AD839" s="33"/>
      <c r="AE839" s="33"/>
      <c r="AT839" s="16" t="s">
        <v>131</v>
      </c>
      <c r="AU839" s="16" t="s">
        <v>83</v>
      </c>
    </row>
    <row r="840" spans="1:65" s="14" customFormat="1" ht="11.25">
      <c r="B840" s="218"/>
      <c r="C840" s="219"/>
      <c r="D840" s="191" t="s">
        <v>132</v>
      </c>
      <c r="E840" s="220" t="s">
        <v>1</v>
      </c>
      <c r="F840" s="221" t="s">
        <v>415</v>
      </c>
      <c r="G840" s="219"/>
      <c r="H840" s="220" t="s">
        <v>1</v>
      </c>
      <c r="I840" s="222"/>
      <c r="J840" s="219"/>
      <c r="K840" s="219"/>
      <c r="L840" s="223"/>
      <c r="M840" s="224"/>
      <c r="N840" s="225"/>
      <c r="O840" s="225"/>
      <c r="P840" s="225"/>
      <c r="Q840" s="225"/>
      <c r="R840" s="225"/>
      <c r="S840" s="225"/>
      <c r="T840" s="226"/>
      <c r="AT840" s="227" t="s">
        <v>132</v>
      </c>
      <c r="AU840" s="227" t="s">
        <v>83</v>
      </c>
      <c r="AV840" s="14" t="s">
        <v>83</v>
      </c>
      <c r="AW840" s="14" t="s">
        <v>31</v>
      </c>
      <c r="AX840" s="14" t="s">
        <v>75</v>
      </c>
      <c r="AY840" s="227" t="s">
        <v>123</v>
      </c>
    </row>
    <row r="841" spans="1:65" s="12" customFormat="1" ht="11.25">
      <c r="B841" s="196"/>
      <c r="C841" s="197"/>
      <c r="D841" s="191" t="s">
        <v>132</v>
      </c>
      <c r="E841" s="198" t="s">
        <v>1</v>
      </c>
      <c r="F841" s="199" t="s">
        <v>416</v>
      </c>
      <c r="G841" s="197"/>
      <c r="H841" s="200">
        <v>109</v>
      </c>
      <c r="I841" s="201"/>
      <c r="J841" s="197"/>
      <c r="K841" s="197"/>
      <c r="L841" s="202"/>
      <c r="M841" s="203"/>
      <c r="N841" s="204"/>
      <c r="O841" s="204"/>
      <c r="P841" s="204"/>
      <c r="Q841" s="204"/>
      <c r="R841" s="204"/>
      <c r="S841" s="204"/>
      <c r="T841" s="205"/>
      <c r="AT841" s="206" t="s">
        <v>132</v>
      </c>
      <c r="AU841" s="206" t="s">
        <v>83</v>
      </c>
      <c r="AV841" s="12" t="s">
        <v>85</v>
      </c>
      <c r="AW841" s="12" t="s">
        <v>31</v>
      </c>
      <c r="AX841" s="12" t="s">
        <v>75</v>
      </c>
      <c r="AY841" s="206" t="s">
        <v>123</v>
      </c>
    </row>
    <row r="842" spans="1:65" s="13" customFormat="1" ht="11.25">
      <c r="B842" s="207"/>
      <c r="C842" s="208"/>
      <c r="D842" s="191" t="s">
        <v>132</v>
      </c>
      <c r="E842" s="209" t="s">
        <v>1</v>
      </c>
      <c r="F842" s="210" t="s">
        <v>134</v>
      </c>
      <c r="G842" s="208"/>
      <c r="H842" s="211">
        <v>109</v>
      </c>
      <c r="I842" s="212"/>
      <c r="J842" s="208"/>
      <c r="K842" s="208"/>
      <c r="L842" s="213"/>
      <c r="M842" s="214"/>
      <c r="N842" s="215"/>
      <c r="O842" s="215"/>
      <c r="P842" s="215"/>
      <c r="Q842" s="215"/>
      <c r="R842" s="215"/>
      <c r="S842" s="215"/>
      <c r="T842" s="216"/>
      <c r="AT842" s="217" t="s">
        <v>132</v>
      </c>
      <c r="AU842" s="217" t="s">
        <v>83</v>
      </c>
      <c r="AV842" s="13" t="s">
        <v>135</v>
      </c>
      <c r="AW842" s="13" t="s">
        <v>31</v>
      </c>
      <c r="AX842" s="13" t="s">
        <v>83</v>
      </c>
      <c r="AY842" s="217" t="s">
        <v>123</v>
      </c>
    </row>
    <row r="843" spans="1:65" s="2" customFormat="1" ht="21.75" customHeight="1">
      <c r="A843" s="33"/>
      <c r="B843" s="34"/>
      <c r="C843" s="228" t="s">
        <v>754</v>
      </c>
      <c r="D843" s="228" t="s">
        <v>449</v>
      </c>
      <c r="E843" s="229" t="s">
        <v>755</v>
      </c>
      <c r="F843" s="230" t="s">
        <v>756</v>
      </c>
      <c r="G843" s="231" t="s">
        <v>525</v>
      </c>
      <c r="H843" s="232">
        <v>172</v>
      </c>
      <c r="I843" s="233"/>
      <c r="J843" s="234">
        <f>ROUND(I843*H843,2)</f>
        <v>0</v>
      </c>
      <c r="K843" s="230" t="s">
        <v>128</v>
      </c>
      <c r="L843" s="38"/>
      <c r="M843" s="235" t="s">
        <v>1</v>
      </c>
      <c r="N843" s="236" t="s">
        <v>40</v>
      </c>
      <c r="O843" s="70"/>
      <c r="P843" s="187">
        <f>O843*H843</f>
        <v>0</v>
      </c>
      <c r="Q843" s="187">
        <v>0</v>
      </c>
      <c r="R843" s="187">
        <f>Q843*H843</f>
        <v>0</v>
      </c>
      <c r="S843" s="187">
        <v>0</v>
      </c>
      <c r="T843" s="188">
        <f>S843*H843</f>
        <v>0</v>
      </c>
      <c r="U843" s="33"/>
      <c r="V843" s="33"/>
      <c r="W843" s="33"/>
      <c r="X843" s="33"/>
      <c r="Y843" s="33"/>
      <c r="Z843" s="33"/>
      <c r="AA843" s="33"/>
      <c r="AB843" s="33"/>
      <c r="AC843" s="33"/>
      <c r="AD843" s="33"/>
      <c r="AE843" s="33"/>
      <c r="AR843" s="189" t="s">
        <v>135</v>
      </c>
      <c r="AT843" s="189" t="s">
        <v>449</v>
      </c>
      <c r="AU843" s="189" t="s">
        <v>83</v>
      </c>
      <c r="AY843" s="16" t="s">
        <v>123</v>
      </c>
      <c r="BE843" s="190">
        <f>IF(N843="základní",J843,0)</f>
        <v>0</v>
      </c>
      <c r="BF843" s="190">
        <f>IF(N843="snížená",J843,0)</f>
        <v>0</v>
      </c>
      <c r="BG843" s="190">
        <f>IF(N843="zákl. přenesená",J843,0)</f>
        <v>0</v>
      </c>
      <c r="BH843" s="190">
        <f>IF(N843="sníž. přenesená",J843,0)</f>
        <v>0</v>
      </c>
      <c r="BI843" s="190">
        <f>IF(N843="nulová",J843,0)</f>
        <v>0</v>
      </c>
      <c r="BJ843" s="16" t="s">
        <v>83</v>
      </c>
      <c r="BK843" s="190">
        <f>ROUND(I843*H843,2)</f>
        <v>0</v>
      </c>
      <c r="BL843" s="16" t="s">
        <v>135</v>
      </c>
      <c r="BM843" s="189" t="s">
        <v>757</v>
      </c>
    </row>
    <row r="844" spans="1:65" s="2" customFormat="1" ht="39">
      <c r="A844" s="33"/>
      <c r="B844" s="34"/>
      <c r="C844" s="35"/>
      <c r="D844" s="191" t="s">
        <v>131</v>
      </c>
      <c r="E844" s="35"/>
      <c r="F844" s="192" t="s">
        <v>758</v>
      </c>
      <c r="G844" s="35"/>
      <c r="H844" s="35"/>
      <c r="I844" s="193"/>
      <c r="J844" s="35"/>
      <c r="K844" s="35"/>
      <c r="L844" s="38"/>
      <c r="M844" s="194"/>
      <c r="N844" s="195"/>
      <c r="O844" s="70"/>
      <c r="P844" s="70"/>
      <c r="Q844" s="70"/>
      <c r="R844" s="70"/>
      <c r="S844" s="70"/>
      <c r="T844" s="71"/>
      <c r="U844" s="33"/>
      <c r="V844" s="33"/>
      <c r="W844" s="33"/>
      <c r="X844" s="33"/>
      <c r="Y844" s="33"/>
      <c r="Z844" s="33"/>
      <c r="AA844" s="33"/>
      <c r="AB844" s="33"/>
      <c r="AC844" s="33"/>
      <c r="AD844" s="33"/>
      <c r="AE844" s="33"/>
      <c r="AT844" s="16" t="s">
        <v>131</v>
      </c>
      <c r="AU844" s="16" t="s">
        <v>83</v>
      </c>
    </row>
    <row r="845" spans="1:65" s="14" customFormat="1" ht="11.25">
      <c r="B845" s="218"/>
      <c r="C845" s="219"/>
      <c r="D845" s="191" t="s">
        <v>132</v>
      </c>
      <c r="E845" s="220" t="s">
        <v>1</v>
      </c>
      <c r="F845" s="221" t="s">
        <v>417</v>
      </c>
      <c r="G845" s="219"/>
      <c r="H845" s="220" t="s">
        <v>1</v>
      </c>
      <c r="I845" s="222"/>
      <c r="J845" s="219"/>
      <c r="K845" s="219"/>
      <c r="L845" s="223"/>
      <c r="M845" s="224"/>
      <c r="N845" s="225"/>
      <c r="O845" s="225"/>
      <c r="P845" s="225"/>
      <c r="Q845" s="225"/>
      <c r="R845" s="225"/>
      <c r="S845" s="225"/>
      <c r="T845" s="226"/>
      <c r="AT845" s="227" t="s">
        <v>132</v>
      </c>
      <c r="AU845" s="227" t="s">
        <v>83</v>
      </c>
      <c r="AV845" s="14" t="s">
        <v>83</v>
      </c>
      <c r="AW845" s="14" t="s">
        <v>31</v>
      </c>
      <c r="AX845" s="14" t="s">
        <v>75</v>
      </c>
      <c r="AY845" s="227" t="s">
        <v>123</v>
      </c>
    </row>
    <row r="846" spans="1:65" s="12" customFormat="1" ht="11.25">
      <c r="B846" s="196"/>
      <c r="C846" s="197"/>
      <c r="D846" s="191" t="s">
        <v>132</v>
      </c>
      <c r="E846" s="198" t="s">
        <v>1</v>
      </c>
      <c r="F846" s="199" t="s">
        <v>418</v>
      </c>
      <c r="G846" s="197"/>
      <c r="H846" s="200">
        <v>73</v>
      </c>
      <c r="I846" s="201"/>
      <c r="J846" s="197"/>
      <c r="K846" s="197"/>
      <c r="L846" s="202"/>
      <c r="M846" s="203"/>
      <c r="N846" s="204"/>
      <c r="O846" s="204"/>
      <c r="P846" s="204"/>
      <c r="Q846" s="204"/>
      <c r="R846" s="204"/>
      <c r="S846" s="204"/>
      <c r="T846" s="205"/>
      <c r="AT846" s="206" t="s">
        <v>132</v>
      </c>
      <c r="AU846" s="206" t="s">
        <v>83</v>
      </c>
      <c r="AV846" s="12" t="s">
        <v>85</v>
      </c>
      <c r="AW846" s="12" t="s">
        <v>31</v>
      </c>
      <c r="AX846" s="12" t="s">
        <v>75</v>
      </c>
      <c r="AY846" s="206" t="s">
        <v>123</v>
      </c>
    </row>
    <row r="847" spans="1:65" s="14" customFormat="1" ht="11.25">
      <c r="B847" s="218"/>
      <c r="C847" s="219"/>
      <c r="D847" s="191" t="s">
        <v>132</v>
      </c>
      <c r="E847" s="220" t="s">
        <v>1</v>
      </c>
      <c r="F847" s="221" t="s">
        <v>419</v>
      </c>
      <c r="G847" s="219"/>
      <c r="H847" s="220" t="s">
        <v>1</v>
      </c>
      <c r="I847" s="222"/>
      <c r="J847" s="219"/>
      <c r="K847" s="219"/>
      <c r="L847" s="223"/>
      <c r="M847" s="224"/>
      <c r="N847" s="225"/>
      <c r="O847" s="225"/>
      <c r="P847" s="225"/>
      <c r="Q847" s="225"/>
      <c r="R847" s="225"/>
      <c r="S847" s="225"/>
      <c r="T847" s="226"/>
      <c r="AT847" s="227" t="s">
        <v>132</v>
      </c>
      <c r="AU847" s="227" t="s">
        <v>83</v>
      </c>
      <c r="AV847" s="14" t="s">
        <v>83</v>
      </c>
      <c r="AW847" s="14" t="s">
        <v>31</v>
      </c>
      <c r="AX847" s="14" t="s">
        <v>75</v>
      </c>
      <c r="AY847" s="227" t="s">
        <v>123</v>
      </c>
    </row>
    <row r="848" spans="1:65" s="12" customFormat="1" ht="11.25">
      <c r="B848" s="196"/>
      <c r="C848" s="197"/>
      <c r="D848" s="191" t="s">
        <v>132</v>
      </c>
      <c r="E848" s="198" t="s">
        <v>1</v>
      </c>
      <c r="F848" s="199" t="s">
        <v>420</v>
      </c>
      <c r="G848" s="197"/>
      <c r="H848" s="200">
        <v>99</v>
      </c>
      <c r="I848" s="201"/>
      <c r="J848" s="197"/>
      <c r="K848" s="197"/>
      <c r="L848" s="202"/>
      <c r="M848" s="203"/>
      <c r="N848" s="204"/>
      <c r="O848" s="204"/>
      <c r="P848" s="204"/>
      <c r="Q848" s="204"/>
      <c r="R848" s="204"/>
      <c r="S848" s="204"/>
      <c r="T848" s="205"/>
      <c r="AT848" s="206" t="s">
        <v>132</v>
      </c>
      <c r="AU848" s="206" t="s">
        <v>83</v>
      </c>
      <c r="AV848" s="12" t="s">
        <v>85</v>
      </c>
      <c r="AW848" s="12" t="s">
        <v>31</v>
      </c>
      <c r="AX848" s="12" t="s">
        <v>75</v>
      </c>
      <c r="AY848" s="206" t="s">
        <v>123</v>
      </c>
    </row>
    <row r="849" spans="1:65" s="13" customFormat="1" ht="11.25">
      <c r="B849" s="207"/>
      <c r="C849" s="208"/>
      <c r="D849" s="191" t="s">
        <v>132</v>
      </c>
      <c r="E849" s="209" t="s">
        <v>1</v>
      </c>
      <c r="F849" s="210" t="s">
        <v>134</v>
      </c>
      <c r="G849" s="208"/>
      <c r="H849" s="211">
        <v>172</v>
      </c>
      <c r="I849" s="212"/>
      <c r="J849" s="208"/>
      <c r="K849" s="208"/>
      <c r="L849" s="213"/>
      <c r="M849" s="214"/>
      <c r="N849" s="215"/>
      <c r="O849" s="215"/>
      <c r="P849" s="215"/>
      <c r="Q849" s="215"/>
      <c r="R849" s="215"/>
      <c r="S849" s="215"/>
      <c r="T849" s="216"/>
      <c r="AT849" s="217" t="s">
        <v>132</v>
      </c>
      <c r="AU849" s="217" t="s">
        <v>83</v>
      </c>
      <c r="AV849" s="13" t="s">
        <v>135</v>
      </c>
      <c r="AW849" s="13" t="s">
        <v>31</v>
      </c>
      <c r="AX849" s="13" t="s">
        <v>83</v>
      </c>
      <c r="AY849" s="217" t="s">
        <v>123</v>
      </c>
    </row>
    <row r="850" spans="1:65" s="2" customFormat="1" ht="24">
      <c r="A850" s="33"/>
      <c r="B850" s="34"/>
      <c r="C850" s="228" t="s">
        <v>759</v>
      </c>
      <c r="D850" s="228" t="s">
        <v>449</v>
      </c>
      <c r="E850" s="229" t="s">
        <v>760</v>
      </c>
      <c r="F850" s="230" t="s">
        <v>761</v>
      </c>
      <c r="G850" s="231" t="s">
        <v>435</v>
      </c>
      <c r="H850" s="232">
        <v>43.2</v>
      </c>
      <c r="I850" s="233"/>
      <c r="J850" s="234">
        <f>ROUND(I850*H850,2)</f>
        <v>0</v>
      </c>
      <c r="K850" s="230" t="s">
        <v>128</v>
      </c>
      <c r="L850" s="38"/>
      <c r="M850" s="235" t="s">
        <v>1</v>
      </c>
      <c r="N850" s="236" t="s">
        <v>40</v>
      </c>
      <c r="O850" s="70"/>
      <c r="P850" s="187">
        <f>O850*H850</f>
        <v>0</v>
      </c>
      <c r="Q850" s="187">
        <v>0</v>
      </c>
      <c r="R850" s="187">
        <f>Q850*H850</f>
        <v>0</v>
      </c>
      <c r="S850" s="187">
        <v>0</v>
      </c>
      <c r="T850" s="188">
        <f>S850*H850</f>
        <v>0</v>
      </c>
      <c r="U850" s="33"/>
      <c r="V850" s="33"/>
      <c r="W850" s="33"/>
      <c r="X850" s="33"/>
      <c r="Y850" s="33"/>
      <c r="Z850" s="33"/>
      <c r="AA850" s="33"/>
      <c r="AB850" s="33"/>
      <c r="AC850" s="33"/>
      <c r="AD850" s="33"/>
      <c r="AE850" s="33"/>
      <c r="AR850" s="189" t="s">
        <v>135</v>
      </c>
      <c r="AT850" s="189" t="s">
        <v>449</v>
      </c>
      <c r="AU850" s="189" t="s">
        <v>83</v>
      </c>
      <c r="AY850" s="16" t="s">
        <v>123</v>
      </c>
      <c r="BE850" s="190">
        <f>IF(N850="základní",J850,0)</f>
        <v>0</v>
      </c>
      <c r="BF850" s="190">
        <f>IF(N850="snížená",J850,0)</f>
        <v>0</v>
      </c>
      <c r="BG850" s="190">
        <f>IF(N850="zákl. přenesená",J850,0)</f>
        <v>0</v>
      </c>
      <c r="BH850" s="190">
        <f>IF(N850="sníž. přenesená",J850,0)</f>
        <v>0</v>
      </c>
      <c r="BI850" s="190">
        <f>IF(N850="nulová",J850,0)</f>
        <v>0</v>
      </c>
      <c r="BJ850" s="16" t="s">
        <v>83</v>
      </c>
      <c r="BK850" s="190">
        <f>ROUND(I850*H850,2)</f>
        <v>0</v>
      </c>
      <c r="BL850" s="16" t="s">
        <v>135</v>
      </c>
      <c r="BM850" s="189" t="s">
        <v>762</v>
      </c>
    </row>
    <row r="851" spans="1:65" s="2" customFormat="1" ht="39">
      <c r="A851" s="33"/>
      <c r="B851" s="34"/>
      <c r="C851" s="35"/>
      <c r="D851" s="191" t="s">
        <v>131</v>
      </c>
      <c r="E851" s="35"/>
      <c r="F851" s="192" t="s">
        <v>763</v>
      </c>
      <c r="G851" s="35"/>
      <c r="H851" s="35"/>
      <c r="I851" s="193"/>
      <c r="J851" s="35"/>
      <c r="K851" s="35"/>
      <c r="L851" s="38"/>
      <c r="M851" s="194"/>
      <c r="N851" s="195"/>
      <c r="O851" s="70"/>
      <c r="P851" s="70"/>
      <c r="Q851" s="70"/>
      <c r="R851" s="70"/>
      <c r="S851" s="70"/>
      <c r="T851" s="71"/>
      <c r="U851" s="33"/>
      <c r="V851" s="33"/>
      <c r="W851" s="33"/>
      <c r="X851" s="33"/>
      <c r="Y851" s="33"/>
      <c r="Z851" s="33"/>
      <c r="AA851" s="33"/>
      <c r="AB851" s="33"/>
      <c r="AC851" s="33"/>
      <c r="AD851" s="33"/>
      <c r="AE851" s="33"/>
      <c r="AT851" s="16" t="s">
        <v>131</v>
      </c>
      <c r="AU851" s="16" t="s">
        <v>83</v>
      </c>
    </row>
    <row r="852" spans="1:65" s="14" customFormat="1" ht="11.25">
      <c r="B852" s="218"/>
      <c r="C852" s="219"/>
      <c r="D852" s="191" t="s">
        <v>132</v>
      </c>
      <c r="E852" s="220" t="s">
        <v>1</v>
      </c>
      <c r="F852" s="221" t="s">
        <v>404</v>
      </c>
      <c r="G852" s="219"/>
      <c r="H852" s="220" t="s">
        <v>1</v>
      </c>
      <c r="I852" s="222"/>
      <c r="J852" s="219"/>
      <c r="K852" s="219"/>
      <c r="L852" s="223"/>
      <c r="M852" s="224"/>
      <c r="N852" s="225"/>
      <c r="O852" s="225"/>
      <c r="P852" s="225"/>
      <c r="Q852" s="225"/>
      <c r="R852" s="225"/>
      <c r="S852" s="225"/>
      <c r="T852" s="226"/>
      <c r="AT852" s="227" t="s">
        <v>132</v>
      </c>
      <c r="AU852" s="227" t="s">
        <v>83</v>
      </c>
      <c r="AV852" s="14" t="s">
        <v>83</v>
      </c>
      <c r="AW852" s="14" t="s">
        <v>31</v>
      </c>
      <c r="AX852" s="14" t="s">
        <v>75</v>
      </c>
      <c r="AY852" s="227" t="s">
        <v>123</v>
      </c>
    </row>
    <row r="853" spans="1:65" s="14" customFormat="1" ht="11.25">
      <c r="B853" s="218"/>
      <c r="C853" s="219"/>
      <c r="D853" s="191" t="s">
        <v>132</v>
      </c>
      <c r="E853" s="220" t="s">
        <v>1</v>
      </c>
      <c r="F853" s="221" t="s">
        <v>405</v>
      </c>
      <c r="G853" s="219"/>
      <c r="H853" s="220" t="s">
        <v>1</v>
      </c>
      <c r="I853" s="222"/>
      <c r="J853" s="219"/>
      <c r="K853" s="219"/>
      <c r="L853" s="223"/>
      <c r="M853" s="224"/>
      <c r="N853" s="225"/>
      <c r="O853" s="225"/>
      <c r="P853" s="225"/>
      <c r="Q853" s="225"/>
      <c r="R853" s="225"/>
      <c r="S853" s="225"/>
      <c r="T853" s="226"/>
      <c r="AT853" s="227" t="s">
        <v>132</v>
      </c>
      <c r="AU853" s="227" t="s">
        <v>83</v>
      </c>
      <c r="AV853" s="14" t="s">
        <v>83</v>
      </c>
      <c r="AW853" s="14" t="s">
        <v>31</v>
      </c>
      <c r="AX853" s="14" t="s">
        <v>75</v>
      </c>
      <c r="AY853" s="227" t="s">
        <v>123</v>
      </c>
    </row>
    <row r="854" spans="1:65" s="12" customFormat="1" ht="11.25">
      <c r="B854" s="196"/>
      <c r="C854" s="197"/>
      <c r="D854" s="191" t="s">
        <v>132</v>
      </c>
      <c r="E854" s="198" t="s">
        <v>1</v>
      </c>
      <c r="F854" s="199" t="s">
        <v>764</v>
      </c>
      <c r="G854" s="197"/>
      <c r="H854" s="200">
        <v>9.6</v>
      </c>
      <c r="I854" s="201"/>
      <c r="J854" s="197"/>
      <c r="K854" s="197"/>
      <c r="L854" s="202"/>
      <c r="M854" s="203"/>
      <c r="N854" s="204"/>
      <c r="O854" s="204"/>
      <c r="P854" s="204"/>
      <c r="Q854" s="204"/>
      <c r="R854" s="204"/>
      <c r="S854" s="204"/>
      <c r="T854" s="205"/>
      <c r="AT854" s="206" t="s">
        <v>132</v>
      </c>
      <c r="AU854" s="206" t="s">
        <v>83</v>
      </c>
      <c r="AV854" s="12" t="s">
        <v>85</v>
      </c>
      <c r="AW854" s="12" t="s">
        <v>31</v>
      </c>
      <c r="AX854" s="12" t="s">
        <v>75</v>
      </c>
      <c r="AY854" s="206" t="s">
        <v>123</v>
      </c>
    </row>
    <row r="855" spans="1:65" s="14" customFormat="1" ht="11.25">
      <c r="B855" s="218"/>
      <c r="C855" s="219"/>
      <c r="D855" s="191" t="s">
        <v>132</v>
      </c>
      <c r="E855" s="220" t="s">
        <v>1</v>
      </c>
      <c r="F855" s="221" t="s">
        <v>407</v>
      </c>
      <c r="G855" s="219"/>
      <c r="H855" s="220" t="s">
        <v>1</v>
      </c>
      <c r="I855" s="222"/>
      <c r="J855" s="219"/>
      <c r="K855" s="219"/>
      <c r="L855" s="223"/>
      <c r="M855" s="224"/>
      <c r="N855" s="225"/>
      <c r="O855" s="225"/>
      <c r="P855" s="225"/>
      <c r="Q855" s="225"/>
      <c r="R855" s="225"/>
      <c r="S855" s="225"/>
      <c r="T855" s="226"/>
      <c r="AT855" s="227" t="s">
        <v>132</v>
      </c>
      <c r="AU855" s="227" t="s">
        <v>83</v>
      </c>
      <c r="AV855" s="14" t="s">
        <v>83</v>
      </c>
      <c r="AW855" s="14" t="s">
        <v>31</v>
      </c>
      <c r="AX855" s="14" t="s">
        <v>75</v>
      </c>
      <c r="AY855" s="227" t="s">
        <v>123</v>
      </c>
    </row>
    <row r="856" spans="1:65" s="12" customFormat="1" ht="11.25">
      <c r="B856" s="196"/>
      <c r="C856" s="197"/>
      <c r="D856" s="191" t="s">
        <v>132</v>
      </c>
      <c r="E856" s="198" t="s">
        <v>1</v>
      </c>
      <c r="F856" s="199" t="s">
        <v>764</v>
      </c>
      <c r="G856" s="197"/>
      <c r="H856" s="200">
        <v>9.6</v>
      </c>
      <c r="I856" s="201"/>
      <c r="J856" s="197"/>
      <c r="K856" s="197"/>
      <c r="L856" s="202"/>
      <c r="M856" s="203"/>
      <c r="N856" s="204"/>
      <c r="O856" s="204"/>
      <c r="P856" s="204"/>
      <c r="Q856" s="204"/>
      <c r="R856" s="204"/>
      <c r="S856" s="204"/>
      <c r="T856" s="205"/>
      <c r="AT856" s="206" t="s">
        <v>132</v>
      </c>
      <c r="AU856" s="206" t="s">
        <v>83</v>
      </c>
      <c r="AV856" s="12" t="s">
        <v>85</v>
      </c>
      <c r="AW856" s="12" t="s">
        <v>31</v>
      </c>
      <c r="AX856" s="12" t="s">
        <v>75</v>
      </c>
      <c r="AY856" s="206" t="s">
        <v>123</v>
      </c>
    </row>
    <row r="857" spans="1:65" s="14" customFormat="1" ht="11.25">
      <c r="B857" s="218"/>
      <c r="C857" s="219"/>
      <c r="D857" s="191" t="s">
        <v>132</v>
      </c>
      <c r="E857" s="220" t="s">
        <v>1</v>
      </c>
      <c r="F857" s="221" t="s">
        <v>408</v>
      </c>
      <c r="G857" s="219"/>
      <c r="H857" s="220" t="s">
        <v>1</v>
      </c>
      <c r="I857" s="222"/>
      <c r="J857" s="219"/>
      <c r="K857" s="219"/>
      <c r="L857" s="223"/>
      <c r="M857" s="224"/>
      <c r="N857" s="225"/>
      <c r="O857" s="225"/>
      <c r="P857" s="225"/>
      <c r="Q857" s="225"/>
      <c r="R857" s="225"/>
      <c r="S857" s="225"/>
      <c r="T857" s="226"/>
      <c r="AT857" s="227" t="s">
        <v>132</v>
      </c>
      <c r="AU857" s="227" t="s">
        <v>83</v>
      </c>
      <c r="AV857" s="14" t="s">
        <v>83</v>
      </c>
      <c r="AW857" s="14" t="s">
        <v>31</v>
      </c>
      <c r="AX857" s="14" t="s">
        <v>75</v>
      </c>
      <c r="AY857" s="227" t="s">
        <v>123</v>
      </c>
    </row>
    <row r="858" spans="1:65" s="12" customFormat="1" ht="11.25">
      <c r="B858" s="196"/>
      <c r="C858" s="197"/>
      <c r="D858" s="191" t="s">
        <v>132</v>
      </c>
      <c r="E858" s="198" t="s">
        <v>1</v>
      </c>
      <c r="F858" s="199" t="s">
        <v>764</v>
      </c>
      <c r="G858" s="197"/>
      <c r="H858" s="200">
        <v>9.6</v>
      </c>
      <c r="I858" s="201"/>
      <c r="J858" s="197"/>
      <c r="K858" s="197"/>
      <c r="L858" s="202"/>
      <c r="M858" s="203"/>
      <c r="N858" s="204"/>
      <c r="O858" s="204"/>
      <c r="P858" s="204"/>
      <c r="Q858" s="204"/>
      <c r="R858" s="204"/>
      <c r="S858" s="204"/>
      <c r="T858" s="205"/>
      <c r="AT858" s="206" t="s">
        <v>132</v>
      </c>
      <c r="AU858" s="206" t="s">
        <v>83</v>
      </c>
      <c r="AV858" s="12" t="s">
        <v>85</v>
      </c>
      <c r="AW858" s="12" t="s">
        <v>31</v>
      </c>
      <c r="AX858" s="12" t="s">
        <v>75</v>
      </c>
      <c r="AY858" s="206" t="s">
        <v>123</v>
      </c>
    </row>
    <row r="859" spans="1:65" s="14" customFormat="1" ht="11.25">
      <c r="B859" s="218"/>
      <c r="C859" s="219"/>
      <c r="D859" s="191" t="s">
        <v>132</v>
      </c>
      <c r="E859" s="220" t="s">
        <v>1</v>
      </c>
      <c r="F859" s="221" t="s">
        <v>409</v>
      </c>
      <c r="G859" s="219"/>
      <c r="H859" s="220" t="s">
        <v>1</v>
      </c>
      <c r="I859" s="222"/>
      <c r="J859" s="219"/>
      <c r="K859" s="219"/>
      <c r="L859" s="223"/>
      <c r="M859" s="224"/>
      <c r="N859" s="225"/>
      <c r="O859" s="225"/>
      <c r="P859" s="225"/>
      <c r="Q859" s="225"/>
      <c r="R859" s="225"/>
      <c r="S859" s="225"/>
      <c r="T859" s="226"/>
      <c r="AT859" s="227" t="s">
        <v>132</v>
      </c>
      <c r="AU859" s="227" t="s">
        <v>83</v>
      </c>
      <c r="AV859" s="14" t="s">
        <v>83</v>
      </c>
      <c r="AW859" s="14" t="s">
        <v>31</v>
      </c>
      <c r="AX859" s="14" t="s">
        <v>75</v>
      </c>
      <c r="AY859" s="227" t="s">
        <v>123</v>
      </c>
    </row>
    <row r="860" spans="1:65" s="12" customFormat="1" ht="11.25">
      <c r="B860" s="196"/>
      <c r="C860" s="197"/>
      <c r="D860" s="191" t="s">
        <v>132</v>
      </c>
      <c r="E860" s="198" t="s">
        <v>1</v>
      </c>
      <c r="F860" s="199" t="s">
        <v>764</v>
      </c>
      <c r="G860" s="197"/>
      <c r="H860" s="200">
        <v>9.6</v>
      </c>
      <c r="I860" s="201"/>
      <c r="J860" s="197"/>
      <c r="K860" s="197"/>
      <c r="L860" s="202"/>
      <c r="M860" s="203"/>
      <c r="N860" s="204"/>
      <c r="O860" s="204"/>
      <c r="P860" s="204"/>
      <c r="Q860" s="204"/>
      <c r="R860" s="204"/>
      <c r="S860" s="204"/>
      <c r="T860" s="205"/>
      <c r="AT860" s="206" t="s">
        <v>132</v>
      </c>
      <c r="AU860" s="206" t="s">
        <v>83</v>
      </c>
      <c r="AV860" s="12" t="s">
        <v>85</v>
      </c>
      <c r="AW860" s="12" t="s">
        <v>31</v>
      </c>
      <c r="AX860" s="12" t="s">
        <v>75</v>
      </c>
      <c r="AY860" s="206" t="s">
        <v>123</v>
      </c>
    </row>
    <row r="861" spans="1:65" s="14" customFormat="1" ht="11.25">
      <c r="B861" s="218"/>
      <c r="C861" s="219"/>
      <c r="D861" s="191" t="s">
        <v>132</v>
      </c>
      <c r="E861" s="220" t="s">
        <v>1</v>
      </c>
      <c r="F861" s="221" t="s">
        <v>765</v>
      </c>
      <c r="G861" s="219"/>
      <c r="H861" s="220" t="s">
        <v>1</v>
      </c>
      <c r="I861" s="222"/>
      <c r="J861" s="219"/>
      <c r="K861" s="219"/>
      <c r="L861" s="223"/>
      <c r="M861" s="224"/>
      <c r="N861" s="225"/>
      <c r="O861" s="225"/>
      <c r="P861" s="225"/>
      <c r="Q861" s="225"/>
      <c r="R861" s="225"/>
      <c r="S861" s="225"/>
      <c r="T861" s="226"/>
      <c r="AT861" s="227" t="s">
        <v>132</v>
      </c>
      <c r="AU861" s="227" t="s">
        <v>83</v>
      </c>
      <c r="AV861" s="14" t="s">
        <v>83</v>
      </c>
      <c r="AW861" s="14" t="s">
        <v>31</v>
      </c>
      <c r="AX861" s="14" t="s">
        <v>75</v>
      </c>
      <c r="AY861" s="227" t="s">
        <v>123</v>
      </c>
    </row>
    <row r="862" spans="1:65" s="12" customFormat="1" ht="11.25">
      <c r="B862" s="196"/>
      <c r="C862" s="197"/>
      <c r="D862" s="191" t="s">
        <v>132</v>
      </c>
      <c r="E862" s="198" t="s">
        <v>1</v>
      </c>
      <c r="F862" s="199" t="s">
        <v>766</v>
      </c>
      <c r="G862" s="197"/>
      <c r="H862" s="200">
        <v>4.8</v>
      </c>
      <c r="I862" s="201"/>
      <c r="J862" s="197"/>
      <c r="K862" s="197"/>
      <c r="L862" s="202"/>
      <c r="M862" s="203"/>
      <c r="N862" s="204"/>
      <c r="O862" s="204"/>
      <c r="P862" s="204"/>
      <c r="Q862" s="204"/>
      <c r="R862" s="204"/>
      <c r="S862" s="204"/>
      <c r="T862" s="205"/>
      <c r="AT862" s="206" t="s">
        <v>132</v>
      </c>
      <c r="AU862" s="206" t="s">
        <v>83</v>
      </c>
      <c r="AV862" s="12" t="s">
        <v>85</v>
      </c>
      <c r="AW862" s="12" t="s">
        <v>31</v>
      </c>
      <c r="AX862" s="12" t="s">
        <v>75</v>
      </c>
      <c r="AY862" s="206" t="s">
        <v>123</v>
      </c>
    </row>
    <row r="863" spans="1:65" s="13" customFormat="1" ht="11.25">
      <c r="B863" s="207"/>
      <c r="C863" s="208"/>
      <c r="D863" s="191" t="s">
        <v>132</v>
      </c>
      <c r="E863" s="209" t="s">
        <v>1</v>
      </c>
      <c r="F863" s="210" t="s">
        <v>134</v>
      </c>
      <c r="G863" s="208"/>
      <c r="H863" s="211">
        <v>43.199999999999996</v>
      </c>
      <c r="I863" s="212"/>
      <c r="J863" s="208"/>
      <c r="K863" s="208"/>
      <c r="L863" s="213"/>
      <c r="M863" s="214"/>
      <c r="N863" s="215"/>
      <c r="O863" s="215"/>
      <c r="P863" s="215"/>
      <c r="Q863" s="215"/>
      <c r="R863" s="215"/>
      <c r="S863" s="215"/>
      <c r="T863" s="216"/>
      <c r="AT863" s="217" t="s">
        <v>132</v>
      </c>
      <c r="AU863" s="217" t="s">
        <v>83</v>
      </c>
      <c r="AV863" s="13" t="s">
        <v>135</v>
      </c>
      <c r="AW863" s="13" t="s">
        <v>31</v>
      </c>
      <c r="AX863" s="13" t="s">
        <v>83</v>
      </c>
      <c r="AY863" s="217" t="s">
        <v>123</v>
      </c>
    </row>
    <row r="864" spans="1:65" s="2" customFormat="1" ht="24">
      <c r="A864" s="33"/>
      <c r="B864" s="34"/>
      <c r="C864" s="228" t="s">
        <v>767</v>
      </c>
      <c r="D864" s="228" t="s">
        <v>449</v>
      </c>
      <c r="E864" s="229" t="s">
        <v>768</v>
      </c>
      <c r="F864" s="230" t="s">
        <v>769</v>
      </c>
      <c r="G864" s="231" t="s">
        <v>428</v>
      </c>
      <c r="H864" s="232">
        <v>147</v>
      </c>
      <c r="I864" s="233"/>
      <c r="J864" s="234">
        <f>ROUND(I864*H864,2)</f>
        <v>0</v>
      </c>
      <c r="K864" s="230" t="s">
        <v>1</v>
      </c>
      <c r="L864" s="38"/>
      <c r="M864" s="235" t="s">
        <v>1</v>
      </c>
      <c r="N864" s="236" t="s">
        <v>40</v>
      </c>
      <c r="O864" s="70"/>
      <c r="P864" s="187">
        <f>O864*H864</f>
        <v>0</v>
      </c>
      <c r="Q864" s="187">
        <v>1E-4</v>
      </c>
      <c r="R864" s="187">
        <f>Q864*H864</f>
        <v>1.4700000000000001E-2</v>
      </c>
      <c r="S864" s="187">
        <v>0</v>
      </c>
      <c r="T864" s="188">
        <f>S864*H864</f>
        <v>0</v>
      </c>
      <c r="U864" s="33"/>
      <c r="V864" s="33"/>
      <c r="W864" s="33"/>
      <c r="X864" s="33"/>
      <c r="Y864" s="33"/>
      <c r="Z864" s="33"/>
      <c r="AA864" s="33"/>
      <c r="AB864" s="33"/>
      <c r="AC864" s="33"/>
      <c r="AD864" s="33"/>
      <c r="AE864" s="33"/>
      <c r="AR864" s="189" t="s">
        <v>135</v>
      </c>
      <c r="AT864" s="189" t="s">
        <v>449</v>
      </c>
      <c r="AU864" s="189" t="s">
        <v>83</v>
      </c>
      <c r="AY864" s="16" t="s">
        <v>123</v>
      </c>
      <c r="BE864" s="190">
        <f>IF(N864="základní",J864,0)</f>
        <v>0</v>
      </c>
      <c r="BF864" s="190">
        <f>IF(N864="snížená",J864,0)</f>
        <v>0</v>
      </c>
      <c r="BG864" s="190">
        <f>IF(N864="zákl. přenesená",J864,0)</f>
        <v>0</v>
      </c>
      <c r="BH864" s="190">
        <f>IF(N864="sníž. přenesená",J864,0)</f>
        <v>0</v>
      </c>
      <c r="BI864" s="190">
        <f>IF(N864="nulová",J864,0)</f>
        <v>0</v>
      </c>
      <c r="BJ864" s="16" t="s">
        <v>83</v>
      </c>
      <c r="BK864" s="190">
        <f>ROUND(I864*H864,2)</f>
        <v>0</v>
      </c>
      <c r="BL864" s="16" t="s">
        <v>135</v>
      </c>
      <c r="BM864" s="189" t="s">
        <v>770</v>
      </c>
    </row>
    <row r="865" spans="1:65" s="2" customFormat="1" ht="29.25">
      <c r="A865" s="33"/>
      <c r="B865" s="34"/>
      <c r="C865" s="35"/>
      <c r="D865" s="191" t="s">
        <v>131</v>
      </c>
      <c r="E865" s="35"/>
      <c r="F865" s="192" t="s">
        <v>771</v>
      </c>
      <c r="G865" s="35"/>
      <c r="H865" s="35"/>
      <c r="I865" s="193"/>
      <c r="J865" s="35"/>
      <c r="K865" s="35"/>
      <c r="L865" s="38"/>
      <c r="M865" s="194"/>
      <c r="N865" s="195"/>
      <c r="O865" s="70"/>
      <c r="P865" s="70"/>
      <c r="Q865" s="70"/>
      <c r="R865" s="70"/>
      <c r="S865" s="70"/>
      <c r="T865" s="71"/>
      <c r="U865" s="33"/>
      <c r="V865" s="33"/>
      <c r="W865" s="33"/>
      <c r="X865" s="33"/>
      <c r="Y865" s="33"/>
      <c r="Z865" s="33"/>
      <c r="AA865" s="33"/>
      <c r="AB865" s="33"/>
      <c r="AC865" s="33"/>
      <c r="AD865" s="33"/>
      <c r="AE865" s="33"/>
      <c r="AT865" s="16" t="s">
        <v>131</v>
      </c>
      <c r="AU865" s="16" t="s">
        <v>83</v>
      </c>
    </row>
    <row r="866" spans="1:65" s="14" customFormat="1" ht="22.5">
      <c r="B866" s="218"/>
      <c r="C866" s="219"/>
      <c r="D866" s="191" t="s">
        <v>132</v>
      </c>
      <c r="E866" s="220" t="s">
        <v>1</v>
      </c>
      <c r="F866" s="221" t="s">
        <v>430</v>
      </c>
      <c r="G866" s="219"/>
      <c r="H866" s="220" t="s">
        <v>1</v>
      </c>
      <c r="I866" s="222"/>
      <c r="J866" s="219"/>
      <c r="K866" s="219"/>
      <c r="L866" s="223"/>
      <c r="M866" s="224"/>
      <c r="N866" s="225"/>
      <c r="O866" s="225"/>
      <c r="P866" s="225"/>
      <c r="Q866" s="225"/>
      <c r="R866" s="225"/>
      <c r="S866" s="225"/>
      <c r="T866" s="226"/>
      <c r="AT866" s="227" t="s">
        <v>132</v>
      </c>
      <c r="AU866" s="227" t="s">
        <v>83</v>
      </c>
      <c r="AV866" s="14" t="s">
        <v>83</v>
      </c>
      <c r="AW866" s="14" t="s">
        <v>31</v>
      </c>
      <c r="AX866" s="14" t="s">
        <v>75</v>
      </c>
      <c r="AY866" s="227" t="s">
        <v>123</v>
      </c>
    </row>
    <row r="867" spans="1:65" s="12" customFormat="1" ht="11.25">
      <c r="B867" s="196"/>
      <c r="C867" s="197"/>
      <c r="D867" s="191" t="s">
        <v>132</v>
      </c>
      <c r="E867" s="198" t="s">
        <v>1</v>
      </c>
      <c r="F867" s="199" t="s">
        <v>431</v>
      </c>
      <c r="G867" s="197"/>
      <c r="H867" s="200">
        <v>147</v>
      </c>
      <c r="I867" s="201"/>
      <c r="J867" s="197"/>
      <c r="K867" s="197"/>
      <c r="L867" s="202"/>
      <c r="M867" s="203"/>
      <c r="N867" s="204"/>
      <c r="O867" s="204"/>
      <c r="P867" s="204"/>
      <c r="Q867" s="204"/>
      <c r="R867" s="204"/>
      <c r="S867" s="204"/>
      <c r="T867" s="205"/>
      <c r="AT867" s="206" t="s">
        <v>132</v>
      </c>
      <c r="AU867" s="206" t="s">
        <v>83</v>
      </c>
      <c r="AV867" s="12" t="s">
        <v>85</v>
      </c>
      <c r="AW867" s="12" t="s">
        <v>31</v>
      </c>
      <c r="AX867" s="12" t="s">
        <v>75</v>
      </c>
      <c r="AY867" s="206" t="s">
        <v>123</v>
      </c>
    </row>
    <row r="868" spans="1:65" s="13" customFormat="1" ht="11.25">
      <c r="B868" s="207"/>
      <c r="C868" s="208"/>
      <c r="D868" s="191" t="s">
        <v>132</v>
      </c>
      <c r="E868" s="209" t="s">
        <v>1</v>
      </c>
      <c r="F868" s="210" t="s">
        <v>134</v>
      </c>
      <c r="G868" s="208"/>
      <c r="H868" s="211">
        <v>147</v>
      </c>
      <c r="I868" s="212"/>
      <c r="J868" s="208"/>
      <c r="K868" s="208"/>
      <c r="L868" s="213"/>
      <c r="M868" s="214"/>
      <c r="N868" s="215"/>
      <c r="O868" s="215"/>
      <c r="P868" s="215"/>
      <c r="Q868" s="215"/>
      <c r="R868" s="215"/>
      <c r="S868" s="215"/>
      <c r="T868" s="216"/>
      <c r="AT868" s="217" t="s">
        <v>132</v>
      </c>
      <c r="AU868" s="217" t="s">
        <v>83</v>
      </c>
      <c r="AV868" s="13" t="s">
        <v>135</v>
      </c>
      <c r="AW868" s="13" t="s">
        <v>31</v>
      </c>
      <c r="AX868" s="13" t="s">
        <v>83</v>
      </c>
      <c r="AY868" s="217" t="s">
        <v>123</v>
      </c>
    </row>
    <row r="869" spans="1:65" s="2" customFormat="1" ht="16.5" customHeight="1">
      <c r="A869" s="33"/>
      <c r="B869" s="34"/>
      <c r="C869" s="228" t="s">
        <v>772</v>
      </c>
      <c r="D869" s="228" t="s">
        <v>449</v>
      </c>
      <c r="E869" s="229" t="s">
        <v>773</v>
      </c>
      <c r="F869" s="230" t="s">
        <v>774</v>
      </c>
      <c r="G869" s="231" t="s">
        <v>127</v>
      </c>
      <c r="H869" s="232">
        <v>22</v>
      </c>
      <c r="I869" s="233"/>
      <c r="J869" s="234">
        <f>ROUND(I869*H869,2)</f>
        <v>0</v>
      </c>
      <c r="K869" s="230" t="s">
        <v>128</v>
      </c>
      <c r="L869" s="38"/>
      <c r="M869" s="235" t="s">
        <v>1</v>
      </c>
      <c r="N869" s="236" t="s">
        <v>40</v>
      </c>
      <c r="O869" s="70"/>
      <c r="P869" s="187">
        <f>O869*H869</f>
        <v>0</v>
      </c>
      <c r="Q869" s="187">
        <v>0</v>
      </c>
      <c r="R869" s="187">
        <f>Q869*H869</f>
        <v>0</v>
      </c>
      <c r="S869" s="187">
        <v>0</v>
      </c>
      <c r="T869" s="188">
        <f>S869*H869</f>
        <v>0</v>
      </c>
      <c r="U869" s="33"/>
      <c r="V869" s="33"/>
      <c r="W869" s="33"/>
      <c r="X869" s="33"/>
      <c r="Y869" s="33"/>
      <c r="Z869" s="33"/>
      <c r="AA869" s="33"/>
      <c r="AB869" s="33"/>
      <c r="AC869" s="33"/>
      <c r="AD869" s="33"/>
      <c r="AE869" s="33"/>
      <c r="AR869" s="189" t="s">
        <v>135</v>
      </c>
      <c r="AT869" s="189" t="s">
        <v>449</v>
      </c>
      <c r="AU869" s="189" t="s">
        <v>83</v>
      </c>
      <c r="AY869" s="16" t="s">
        <v>123</v>
      </c>
      <c r="BE869" s="190">
        <f>IF(N869="základní",J869,0)</f>
        <v>0</v>
      </c>
      <c r="BF869" s="190">
        <f>IF(N869="snížená",J869,0)</f>
        <v>0</v>
      </c>
      <c r="BG869" s="190">
        <f>IF(N869="zákl. přenesená",J869,0)</f>
        <v>0</v>
      </c>
      <c r="BH869" s="190">
        <f>IF(N869="sníž. přenesená",J869,0)</f>
        <v>0</v>
      </c>
      <c r="BI869" s="190">
        <f>IF(N869="nulová",J869,0)</f>
        <v>0</v>
      </c>
      <c r="BJ869" s="16" t="s">
        <v>83</v>
      </c>
      <c r="BK869" s="190">
        <f>ROUND(I869*H869,2)</f>
        <v>0</v>
      </c>
      <c r="BL869" s="16" t="s">
        <v>135</v>
      </c>
      <c r="BM869" s="189" t="s">
        <v>775</v>
      </c>
    </row>
    <row r="870" spans="1:65" s="2" customFormat="1" ht="39">
      <c r="A870" s="33"/>
      <c r="B870" s="34"/>
      <c r="C870" s="35"/>
      <c r="D870" s="191" t="s">
        <v>131</v>
      </c>
      <c r="E870" s="35"/>
      <c r="F870" s="192" t="s">
        <v>776</v>
      </c>
      <c r="G870" s="35"/>
      <c r="H870" s="35"/>
      <c r="I870" s="193"/>
      <c r="J870" s="35"/>
      <c r="K870" s="35"/>
      <c r="L870" s="38"/>
      <c r="M870" s="194"/>
      <c r="N870" s="195"/>
      <c r="O870" s="70"/>
      <c r="P870" s="70"/>
      <c r="Q870" s="70"/>
      <c r="R870" s="70"/>
      <c r="S870" s="70"/>
      <c r="T870" s="71"/>
      <c r="U870" s="33"/>
      <c r="V870" s="33"/>
      <c r="W870" s="33"/>
      <c r="X870" s="33"/>
      <c r="Y870" s="33"/>
      <c r="Z870" s="33"/>
      <c r="AA870" s="33"/>
      <c r="AB870" s="33"/>
      <c r="AC870" s="33"/>
      <c r="AD870" s="33"/>
      <c r="AE870" s="33"/>
      <c r="AT870" s="16" t="s">
        <v>131</v>
      </c>
      <c r="AU870" s="16" t="s">
        <v>83</v>
      </c>
    </row>
    <row r="871" spans="1:65" s="14" customFormat="1" ht="11.25">
      <c r="B871" s="218"/>
      <c r="C871" s="219"/>
      <c r="D871" s="191" t="s">
        <v>132</v>
      </c>
      <c r="E871" s="220" t="s">
        <v>1</v>
      </c>
      <c r="F871" s="221" t="s">
        <v>251</v>
      </c>
      <c r="G871" s="219"/>
      <c r="H871" s="220" t="s">
        <v>1</v>
      </c>
      <c r="I871" s="222"/>
      <c r="J871" s="219"/>
      <c r="K871" s="219"/>
      <c r="L871" s="223"/>
      <c r="M871" s="224"/>
      <c r="N871" s="225"/>
      <c r="O871" s="225"/>
      <c r="P871" s="225"/>
      <c r="Q871" s="225"/>
      <c r="R871" s="225"/>
      <c r="S871" s="225"/>
      <c r="T871" s="226"/>
      <c r="AT871" s="227" t="s">
        <v>132</v>
      </c>
      <c r="AU871" s="227" t="s">
        <v>83</v>
      </c>
      <c r="AV871" s="14" t="s">
        <v>83</v>
      </c>
      <c r="AW871" s="14" t="s">
        <v>31</v>
      </c>
      <c r="AX871" s="14" t="s">
        <v>75</v>
      </c>
      <c r="AY871" s="227" t="s">
        <v>123</v>
      </c>
    </row>
    <row r="872" spans="1:65" s="12" customFormat="1" ht="11.25">
      <c r="B872" s="196"/>
      <c r="C872" s="197"/>
      <c r="D872" s="191" t="s">
        <v>132</v>
      </c>
      <c r="E872" s="198" t="s">
        <v>1</v>
      </c>
      <c r="F872" s="199" t="s">
        <v>151</v>
      </c>
      <c r="G872" s="197"/>
      <c r="H872" s="200">
        <v>3</v>
      </c>
      <c r="I872" s="201"/>
      <c r="J872" s="197"/>
      <c r="K872" s="197"/>
      <c r="L872" s="202"/>
      <c r="M872" s="203"/>
      <c r="N872" s="204"/>
      <c r="O872" s="204"/>
      <c r="P872" s="204"/>
      <c r="Q872" s="204"/>
      <c r="R872" s="204"/>
      <c r="S872" s="204"/>
      <c r="T872" s="205"/>
      <c r="AT872" s="206" t="s">
        <v>132</v>
      </c>
      <c r="AU872" s="206" t="s">
        <v>83</v>
      </c>
      <c r="AV872" s="12" t="s">
        <v>85</v>
      </c>
      <c r="AW872" s="12" t="s">
        <v>31</v>
      </c>
      <c r="AX872" s="12" t="s">
        <v>75</v>
      </c>
      <c r="AY872" s="206" t="s">
        <v>123</v>
      </c>
    </row>
    <row r="873" spans="1:65" s="14" customFormat="1" ht="11.25">
      <c r="B873" s="218"/>
      <c r="C873" s="219"/>
      <c r="D873" s="191" t="s">
        <v>132</v>
      </c>
      <c r="E873" s="220" t="s">
        <v>1</v>
      </c>
      <c r="F873" s="221" t="s">
        <v>252</v>
      </c>
      <c r="G873" s="219"/>
      <c r="H873" s="220" t="s">
        <v>1</v>
      </c>
      <c r="I873" s="222"/>
      <c r="J873" s="219"/>
      <c r="K873" s="219"/>
      <c r="L873" s="223"/>
      <c r="M873" s="224"/>
      <c r="N873" s="225"/>
      <c r="O873" s="225"/>
      <c r="P873" s="225"/>
      <c r="Q873" s="225"/>
      <c r="R873" s="225"/>
      <c r="S873" s="225"/>
      <c r="T873" s="226"/>
      <c r="AT873" s="227" t="s">
        <v>132</v>
      </c>
      <c r="AU873" s="227" t="s">
        <v>83</v>
      </c>
      <c r="AV873" s="14" t="s">
        <v>83</v>
      </c>
      <c r="AW873" s="14" t="s">
        <v>31</v>
      </c>
      <c r="AX873" s="14" t="s">
        <v>75</v>
      </c>
      <c r="AY873" s="227" t="s">
        <v>123</v>
      </c>
    </row>
    <row r="874" spans="1:65" s="12" customFormat="1" ht="11.25">
      <c r="B874" s="196"/>
      <c r="C874" s="197"/>
      <c r="D874" s="191" t="s">
        <v>132</v>
      </c>
      <c r="E874" s="198" t="s">
        <v>1</v>
      </c>
      <c r="F874" s="199" t="s">
        <v>135</v>
      </c>
      <c r="G874" s="197"/>
      <c r="H874" s="200">
        <v>4</v>
      </c>
      <c r="I874" s="201"/>
      <c r="J874" s="197"/>
      <c r="K874" s="197"/>
      <c r="L874" s="202"/>
      <c r="M874" s="203"/>
      <c r="N874" s="204"/>
      <c r="O874" s="204"/>
      <c r="P874" s="204"/>
      <c r="Q874" s="204"/>
      <c r="R874" s="204"/>
      <c r="S874" s="204"/>
      <c r="T874" s="205"/>
      <c r="AT874" s="206" t="s">
        <v>132</v>
      </c>
      <c r="AU874" s="206" t="s">
        <v>83</v>
      </c>
      <c r="AV874" s="12" t="s">
        <v>85</v>
      </c>
      <c r="AW874" s="12" t="s">
        <v>31</v>
      </c>
      <c r="AX874" s="12" t="s">
        <v>75</v>
      </c>
      <c r="AY874" s="206" t="s">
        <v>123</v>
      </c>
    </row>
    <row r="875" spans="1:65" s="14" customFormat="1" ht="11.25">
      <c r="B875" s="218"/>
      <c r="C875" s="219"/>
      <c r="D875" s="191" t="s">
        <v>132</v>
      </c>
      <c r="E875" s="220" t="s">
        <v>1</v>
      </c>
      <c r="F875" s="221" t="s">
        <v>253</v>
      </c>
      <c r="G875" s="219"/>
      <c r="H875" s="220" t="s">
        <v>1</v>
      </c>
      <c r="I875" s="222"/>
      <c r="J875" s="219"/>
      <c r="K875" s="219"/>
      <c r="L875" s="223"/>
      <c r="M875" s="224"/>
      <c r="N875" s="225"/>
      <c r="O875" s="225"/>
      <c r="P875" s="225"/>
      <c r="Q875" s="225"/>
      <c r="R875" s="225"/>
      <c r="S875" s="225"/>
      <c r="T875" s="226"/>
      <c r="AT875" s="227" t="s">
        <v>132</v>
      </c>
      <c r="AU875" s="227" t="s">
        <v>83</v>
      </c>
      <c r="AV875" s="14" t="s">
        <v>83</v>
      </c>
      <c r="AW875" s="14" t="s">
        <v>31</v>
      </c>
      <c r="AX875" s="14" t="s">
        <v>75</v>
      </c>
      <c r="AY875" s="227" t="s">
        <v>123</v>
      </c>
    </row>
    <row r="876" spans="1:65" s="12" customFormat="1" ht="11.25">
      <c r="B876" s="196"/>
      <c r="C876" s="197"/>
      <c r="D876" s="191" t="s">
        <v>132</v>
      </c>
      <c r="E876" s="198" t="s">
        <v>1</v>
      </c>
      <c r="F876" s="199" t="s">
        <v>135</v>
      </c>
      <c r="G876" s="197"/>
      <c r="H876" s="200">
        <v>4</v>
      </c>
      <c r="I876" s="201"/>
      <c r="J876" s="197"/>
      <c r="K876" s="197"/>
      <c r="L876" s="202"/>
      <c r="M876" s="203"/>
      <c r="N876" s="204"/>
      <c r="O876" s="204"/>
      <c r="P876" s="204"/>
      <c r="Q876" s="204"/>
      <c r="R876" s="204"/>
      <c r="S876" s="204"/>
      <c r="T876" s="205"/>
      <c r="AT876" s="206" t="s">
        <v>132</v>
      </c>
      <c r="AU876" s="206" t="s">
        <v>83</v>
      </c>
      <c r="AV876" s="12" t="s">
        <v>85</v>
      </c>
      <c r="AW876" s="12" t="s">
        <v>31</v>
      </c>
      <c r="AX876" s="12" t="s">
        <v>75</v>
      </c>
      <c r="AY876" s="206" t="s">
        <v>123</v>
      </c>
    </row>
    <row r="877" spans="1:65" s="14" customFormat="1" ht="11.25">
      <c r="B877" s="218"/>
      <c r="C877" s="219"/>
      <c r="D877" s="191" t="s">
        <v>132</v>
      </c>
      <c r="E877" s="220" t="s">
        <v>1</v>
      </c>
      <c r="F877" s="221" t="s">
        <v>254</v>
      </c>
      <c r="G877" s="219"/>
      <c r="H877" s="220" t="s">
        <v>1</v>
      </c>
      <c r="I877" s="222"/>
      <c r="J877" s="219"/>
      <c r="K877" s="219"/>
      <c r="L877" s="223"/>
      <c r="M877" s="224"/>
      <c r="N877" s="225"/>
      <c r="O877" s="225"/>
      <c r="P877" s="225"/>
      <c r="Q877" s="225"/>
      <c r="R877" s="225"/>
      <c r="S877" s="225"/>
      <c r="T877" s="226"/>
      <c r="AT877" s="227" t="s">
        <v>132</v>
      </c>
      <c r="AU877" s="227" t="s">
        <v>83</v>
      </c>
      <c r="AV877" s="14" t="s">
        <v>83</v>
      </c>
      <c r="AW877" s="14" t="s">
        <v>31</v>
      </c>
      <c r="AX877" s="14" t="s">
        <v>75</v>
      </c>
      <c r="AY877" s="227" t="s">
        <v>123</v>
      </c>
    </row>
    <row r="878" spans="1:65" s="12" customFormat="1" ht="11.25">
      <c r="B878" s="196"/>
      <c r="C878" s="197"/>
      <c r="D878" s="191" t="s">
        <v>132</v>
      </c>
      <c r="E878" s="198" t="s">
        <v>1</v>
      </c>
      <c r="F878" s="199" t="s">
        <v>135</v>
      </c>
      <c r="G878" s="197"/>
      <c r="H878" s="200">
        <v>4</v>
      </c>
      <c r="I878" s="201"/>
      <c r="J878" s="197"/>
      <c r="K878" s="197"/>
      <c r="L878" s="202"/>
      <c r="M878" s="203"/>
      <c r="N878" s="204"/>
      <c r="O878" s="204"/>
      <c r="P878" s="204"/>
      <c r="Q878" s="204"/>
      <c r="R878" s="204"/>
      <c r="S878" s="204"/>
      <c r="T878" s="205"/>
      <c r="AT878" s="206" t="s">
        <v>132</v>
      </c>
      <c r="AU878" s="206" t="s">
        <v>83</v>
      </c>
      <c r="AV878" s="12" t="s">
        <v>85</v>
      </c>
      <c r="AW878" s="12" t="s">
        <v>31</v>
      </c>
      <c r="AX878" s="12" t="s">
        <v>75</v>
      </c>
      <c r="AY878" s="206" t="s">
        <v>123</v>
      </c>
    </row>
    <row r="879" spans="1:65" s="14" customFormat="1" ht="11.25">
      <c r="B879" s="218"/>
      <c r="C879" s="219"/>
      <c r="D879" s="191" t="s">
        <v>132</v>
      </c>
      <c r="E879" s="220" t="s">
        <v>1</v>
      </c>
      <c r="F879" s="221" t="s">
        <v>255</v>
      </c>
      <c r="G879" s="219"/>
      <c r="H879" s="220" t="s">
        <v>1</v>
      </c>
      <c r="I879" s="222"/>
      <c r="J879" s="219"/>
      <c r="K879" s="219"/>
      <c r="L879" s="223"/>
      <c r="M879" s="224"/>
      <c r="N879" s="225"/>
      <c r="O879" s="225"/>
      <c r="P879" s="225"/>
      <c r="Q879" s="225"/>
      <c r="R879" s="225"/>
      <c r="S879" s="225"/>
      <c r="T879" s="226"/>
      <c r="AT879" s="227" t="s">
        <v>132</v>
      </c>
      <c r="AU879" s="227" t="s">
        <v>83</v>
      </c>
      <c r="AV879" s="14" t="s">
        <v>83</v>
      </c>
      <c r="AW879" s="14" t="s">
        <v>31</v>
      </c>
      <c r="AX879" s="14" t="s">
        <v>75</v>
      </c>
      <c r="AY879" s="227" t="s">
        <v>123</v>
      </c>
    </row>
    <row r="880" spans="1:65" s="12" customFormat="1" ht="11.25">
      <c r="B880" s="196"/>
      <c r="C880" s="197"/>
      <c r="D880" s="191" t="s">
        <v>132</v>
      </c>
      <c r="E880" s="198" t="s">
        <v>1</v>
      </c>
      <c r="F880" s="199" t="s">
        <v>151</v>
      </c>
      <c r="G880" s="197"/>
      <c r="H880" s="200">
        <v>3</v>
      </c>
      <c r="I880" s="201"/>
      <c r="J880" s="197"/>
      <c r="K880" s="197"/>
      <c r="L880" s="202"/>
      <c r="M880" s="203"/>
      <c r="N880" s="204"/>
      <c r="O880" s="204"/>
      <c r="P880" s="204"/>
      <c r="Q880" s="204"/>
      <c r="R880" s="204"/>
      <c r="S880" s="204"/>
      <c r="T880" s="205"/>
      <c r="AT880" s="206" t="s">
        <v>132</v>
      </c>
      <c r="AU880" s="206" t="s">
        <v>83</v>
      </c>
      <c r="AV880" s="12" t="s">
        <v>85</v>
      </c>
      <c r="AW880" s="12" t="s">
        <v>31</v>
      </c>
      <c r="AX880" s="12" t="s">
        <v>75</v>
      </c>
      <c r="AY880" s="206" t="s">
        <v>123</v>
      </c>
    </row>
    <row r="881" spans="1:65" s="14" customFormat="1" ht="11.25">
      <c r="B881" s="218"/>
      <c r="C881" s="219"/>
      <c r="D881" s="191" t="s">
        <v>132</v>
      </c>
      <c r="E881" s="220" t="s">
        <v>1</v>
      </c>
      <c r="F881" s="221" t="s">
        <v>256</v>
      </c>
      <c r="G881" s="219"/>
      <c r="H881" s="220" t="s">
        <v>1</v>
      </c>
      <c r="I881" s="222"/>
      <c r="J881" s="219"/>
      <c r="K881" s="219"/>
      <c r="L881" s="223"/>
      <c r="M881" s="224"/>
      <c r="N881" s="225"/>
      <c r="O881" s="225"/>
      <c r="P881" s="225"/>
      <c r="Q881" s="225"/>
      <c r="R881" s="225"/>
      <c r="S881" s="225"/>
      <c r="T881" s="226"/>
      <c r="AT881" s="227" t="s">
        <v>132</v>
      </c>
      <c r="AU881" s="227" t="s">
        <v>83</v>
      </c>
      <c r="AV881" s="14" t="s">
        <v>83</v>
      </c>
      <c r="AW881" s="14" t="s">
        <v>31</v>
      </c>
      <c r="AX881" s="14" t="s">
        <v>75</v>
      </c>
      <c r="AY881" s="227" t="s">
        <v>123</v>
      </c>
    </row>
    <row r="882" spans="1:65" s="12" customFormat="1" ht="11.25">
      <c r="B882" s="196"/>
      <c r="C882" s="197"/>
      <c r="D882" s="191" t="s">
        <v>132</v>
      </c>
      <c r="E882" s="198" t="s">
        <v>1</v>
      </c>
      <c r="F882" s="199" t="s">
        <v>135</v>
      </c>
      <c r="G882" s="197"/>
      <c r="H882" s="200">
        <v>4</v>
      </c>
      <c r="I882" s="201"/>
      <c r="J882" s="197"/>
      <c r="K882" s="197"/>
      <c r="L882" s="202"/>
      <c r="M882" s="203"/>
      <c r="N882" s="204"/>
      <c r="O882" s="204"/>
      <c r="P882" s="204"/>
      <c r="Q882" s="204"/>
      <c r="R882" s="204"/>
      <c r="S882" s="204"/>
      <c r="T882" s="205"/>
      <c r="AT882" s="206" t="s">
        <v>132</v>
      </c>
      <c r="AU882" s="206" t="s">
        <v>83</v>
      </c>
      <c r="AV882" s="12" t="s">
        <v>85</v>
      </c>
      <c r="AW882" s="12" t="s">
        <v>31</v>
      </c>
      <c r="AX882" s="12" t="s">
        <v>75</v>
      </c>
      <c r="AY882" s="206" t="s">
        <v>123</v>
      </c>
    </row>
    <row r="883" spans="1:65" s="13" customFormat="1" ht="11.25">
      <c r="B883" s="207"/>
      <c r="C883" s="208"/>
      <c r="D883" s="191" t="s">
        <v>132</v>
      </c>
      <c r="E883" s="209" t="s">
        <v>1</v>
      </c>
      <c r="F883" s="210" t="s">
        <v>134</v>
      </c>
      <c r="G883" s="208"/>
      <c r="H883" s="211">
        <v>22</v>
      </c>
      <c r="I883" s="212"/>
      <c r="J883" s="208"/>
      <c r="K883" s="208"/>
      <c r="L883" s="213"/>
      <c r="M883" s="214"/>
      <c r="N883" s="215"/>
      <c r="O883" s="215"/>
      <c r="P883" s="215"/>
      <c r="Q883" s="215"/>
      <c r="R883" s="215"/>
      <c r="S883" s="215"/>
      <c r="T883" s="216"/>
      <c r="AT883" s="217" t="s">
        <v>132</v>
      </c>
      <c r="AU883" s="217" t="s">
        <v>83</v>
      </c>
      <c r="AV883" s="13" t="s">
        <v>135</v>
      </c>
      <c r="AW883" s="13" t="s">
        <v>31</v>
      </c>
      <c r="AX883" s="13" t="s">
        <v>83</v>
      </c>
      <c r="AY883" s="217" t="s">
        <v>123</v>
      </c>
    </row>
    <row r="884" spans="1:65" s="2" customFormat="1" ht="16.5" customHeight="1">
      <c r="A884" s="33"/>
      <c r="B884" s="34"/>
      <c r="C884" s="228" t="s">
        <v>777</v>
      </c>
      <c r="D884" s="228" t="s">
        <v>449</v>
      </c>
      <c r="E884" s="229" t="s">
        <v>778</v>
      </c>
      <c r="F884" s="230" t="s">
        <v>779</v>
      </c>
      <c r="G884" s="231" t="s">
        <v>127</v>
      </c>
      <c r="H884" s="232">
        <v>196</v>
      </c>
      <c r="I884" s="233"/>
      <c r="J884" s="234">
        <f>ROUND(I884*H884,2)</f>
        <v>0</v>
      </c>
      <c r="K884" s="230" t="s">
        <v>128</v>
      </c>
      <c r="L884" s="38"/>
      <c r="M884" s="235" t="s">
        <v>1</v>
      </c>
      <c r="N884" s="236" t="s">
        <v>40</v>
      </c>
      <c r="O884" s="70"/>
      <c r="P884" s="187">
        <f>O884*H884</f>
        <v>0</v>
      </c>
      <c r="Q884" s="187">
        <v>0</v>
      </c>
      <c r="R884" s="187">
        <f>Q884*H884</f>
        <v>0</v>
      </c>
      <c r="S884" s="187">
        <v>0</v>
      </c>
      <c r="T884" s="188">
        <f>S884*H884</f>
        <v>0</v>
      </c>
      <c r="U884" s="33"/>
      <c r="V884" s="33"/>
      <c r="W884" s="33"/>
      <c r="X884" s="33"/>
      <c r="Y884" s="33"/>
      <c r="Z884" s="33"/>
      <c r="AA884" s="33"/>
      <c r="AB884" s="33"/>
      <c r="AC884" s="33"/>
      <c r="AD884" s="33"/>
      <c r="AE884" s="33"/>
      <c r="AR884" s="189" t="s">
        <v>135</v>
      </c>
      <c r="AT884" s="189" t="s">
        <v>449</v>
      </c>
      <c r="AU884" s="189" t="s">
        <v>83</v>
      </c>
      <c r="AY884" s="16" t="s">
        <v>123</v>
      </c>
      <c r="BE884" s="190">
        <f>IF(N884="základní",J884,0)</f>
        <v>0</v>
      </c>
      <c r="BF884" s="190">
        <f>IF(N884="snížená",J884,0)</f>
        <v>0</v>
      </c>
      <c r="BG884" s="190">
        <f>IF(N884="zákl. přenesená",J884,0)</f>
        <v>0</v>
      </c>
      <c r="BH884" s="190">
        <f>IF(N884="sníž. přenesená",J884,0)</f>
        <v>0</v>
      </c>
      <c r="BI884" s="190">
        <f>IF(N884="nulová",J884,0)</f>
        <v>0</v>
      </c>
      <c r="BJ884" s="16" t="s">
        <v>83</v>
      </c>
      <c r="BK884" s="190">
        <f>ROUND(I884*H884,2)</f>
        <v>0</v>
      </c>
      <c r="BL884" s="16" t="s">
        <v>135</v>
      </c>
      <c r="BM884" s="189" t="s">
        <v>780</v>
      </c>
    </row>
    <row r="885" spans="1:65" s="2" customFormat="1" ht="39">
      <c r="A885" s="33"/>
      <c r="B885" s="34"/>
      <c r="C885" s="35"/>
      <c r="D885" s="191" t="s">
        <v>131</v>
      </c>
      <c r="E885" s="35"/>
      <c r="F885" s="192" t="s">
        <v>781</v>
      </c>
      <c r="G885" s="35"/>
      <c r="H885" s="35"/>
      <c r="I885" s="193"/>
      <c r="J885" s="35"/>
      <c r="K885" s="35"/>
      <c r="L885" s="38"/>
      <c r="M885" s="194"/>
      <c r="N885" s="195"/>
      <c r="O885" s="70"/>
      <c r="P885" s="70"/>
      <c r="Q885" s="70"/>
      <c r="R885" s="70"/>
      <c r="S885" s="70"/>
      <c r="T885" s="71"/>
      <c r="U885" s="33"/>
      <c r="V885" s="33"/>
      <c r="W885" s="33"/>
      <c r="X885" s="33"/>
      <c r="Y885" s="33"/>
      <c r="Z885" s="33"/>
      <c r="AA885" s="33"/>
      <c r="AB885" s="33"/>
      <c r="AC885" s="33"/>
      <c r="AD885" s="33"/>
      <c r="AE885" s="33"/>
      <c r="AT885" s="16" t="s">
        <v>131</v>
      </c>
      <c r="AU885" s="16" t="s">
        <v>83</v>
      </c>
    </row>
    <row r="886" spans="1:65" s="14" customFormat="1" ht="11.25">
      <c r="B886" s="218"/>
      <c r="C886" s="219"/>
      <c r="D886" s="191" t="s">
        <v>132</v>
      </c>
      <c r="E886" s="220" t="s">
        <v>1</v>
      </c>
      <c r="F886" s="221" t="s">
        <v>260</v>
      </c>
      <c r="G886" s="219"/>
      <c r="H886" s="220" t="s">
        <v>1</v>
      </c>
      <c r="I886" s="222"/>
      <c r="J886" s="219"/>
      <c r="K886" s="219"/>
      <c r="L886" s="223"/>
      <c r="M886" s="224"/>
      <c r="N886" s="225"/>
      <c r="O886" s="225"/>
      <c r="P886" s="225"/>
      <c r="Q886" s="225"/>
      <c r="R886" s="225"/>
      <c r="S886" s="225"/>
      <c r="T886" s="226"/>
      <c r="AT886" s="227" t="s">
        <v>132</v>
      </c>
      <c r="AU886" s="227" t="s">
        <v>83</v>
      </c>
      <c r="AV886" s="14" t="s">
        <v>83</v>
      </c>
      <c r="AW886" s="14" t="s">
        <v>31</v>
      </c>
      <c r="AX886" s="14" t="s">
        <v>75</v>
      </c>
      <c r="AY886" s="227" t="s">
        <v>123</v>
      </c>
    </row>
    <row r="887" spans="1:65" s="12" customFormat="1" ht="11.25">
      <c r="B887" s="196"/>
      <c r="C887" s="197"/>
      <c r="D887" s="191" t="s">
        <v>132</v>
      </c>
      <c r="E887" s="198" t="s">
        <v>1</v>
      </c>
      <c r="F887" s="199" t="s">
        <v>261</v>
      </c>
      <c r="G887" s="197"/>
      <c r="H887" s="200">
        <v>27</v>
      </c>
      <c r="I887" s="201"/>
      <c r="J887" s="197"/>
      <c r="K887" s="197"/>
      <c r="L887" s="202"/>
      <c r="M887" s="203"/>
      <c r="N887" s="204"/>
      <c r="O887" s="204"/>
      <c r="P887" s="204"/>
      <c r="Q887" s="204"/>
      <c r="R887" s="204"/>
      <c r="S887" s="204"/>
      <c r="T887" s="205"/>
      <c r="AT887" s="206" t="s">
        <v>132</v>
      </c>
      <c r="AU887" s="206" t="s">
        <v>83</v>
      </c>
      <c r="AV887" s="12" t="s">
        <v>85</v>
      </c>
      <c r="AW887" s="12" t="s">
        <v>31</v>
      </c>
      <c r="AX887" s="12" t="s">
        <v>75</v>
      </c>
      <c r="AY887" s="206" t="s">
        <v>123</v>
      </c>
    </row>
    <row r="888" spans="1:65" s="14" customFormat="1" ht="11.25">
      <c r="B888" s="218"/>
      <c r="C888" s="219"/>
      <c r="D888" s="191" t="s">
        <v>132</v>
      </c>
      <c r="E888" s="220" t="s">
        <v>1</v>
      </c>
      <c r="F888" s="221" t="s">
        <v>262</v>
      </c>
      <c r="G888" s="219"/>
      <c r="H888" s="220" t="s">
        <v>1</v>
      </c>
      <c r="I888" s="222"/>
      <c r="J888" s="219"/>
      <c r="K888" s="219"/>
      <c r="L888" s="223"/>
      <c r="M888" s="224"/>
      <c r="N888" s="225"/>
      <c r="O888" s="225"/>
      <c r="P888" s="225"/>
      <c r="Q888" s="225"/>
      <c r="R888" s="225"/>
      <c r="S888" s="225"/>
      <c r="T888" s="226"/>
      <c r="AT888" s="227" t="s">
        <v>132</v>
      </c>
      <c r="AU888" s="227" t="s">
        <v>83</v>
      </c>
      <c r="AV888" s="14" t="s">
        <v>83</v>
      </c>
      <c r="AW888" s="14" t="s">
        <v>31</v>
      </c>
      <c r="AX888" s="14" t="s">
        <v>75</v>
      </c>
      <c r="AY888" s="227" t="s">
        <v>123</v>
      </c>
    </row>
    <row r="889" spans="1:65" s="12" customFormat="1" ht="11.25">
      <c r="B889" s="196"/>
      <c r="C889" s="197"/>
      <c r="D889" s="191" t="s">
        <v>132</v>
      </c>
      <c r="E889" s="198" t="s">
        <v>1</v>
      </c>
      <c r="F889" s="199" t="s">
        <v>263</v>
      </c>
      <c r="G889" s="197"/>
      <c r="H889" s="200">
        <v>37</v>
      </c>
      <c r="I889" s="201"/>
      <c r="J889" s="197"/>
      <c r="K889" s="197"/>
      <c r="L889" s="202"/>
      <c r="M889" s="203"/>
      <c r="N889" s="204"/>
      <c r="O889" s="204"/>
      <c r="P889" s="204"/>
      <c r="Q889" s="204"/>
      <c r="R889" s="204"/>
      <c r="S889" s="204"/>
      <c r="T889" s="205"/>
      <c r="AT889" s="206" t="s">
        <v>132</v>
      </c>
      <c r="AU889" s="206" t="s">
        <v>83</v>
      </c>
      <c r="AV889" s="12" t="s">
        <v>85</v>
      </c>
      <c r="AW889" s="12" t="s">
        <v>31</v>
      </c>
      <c r="AX889" s="12" t="s">
        <v>75</v>
      </c>
      <c r="AY889" s="206" t="s">
        <v>123</v>
      </c>
    </row>
    <row r="890" spans="1:65" s="14" customFormat="1" ht="11.25">
      <c r="B890" s="218"/>
      <c r="C890" s="219"/>
      <c r="D890" s="191" t="s">
        <v>132</v>
      </c>
      <c r="E890" s="220" t="s">
        <v>1</v>
      </c>
      <c r="F890" s="221" t="s">
        <v>264</v>
      </c>
      <c r="G890" s="219"/>
      <c r="H890" s="220" t="s">
        <v>1</v>
      </c>
      <c r="I890" s="222"/>
      <c r="J890" s="219"/>
      <c r="K890" s="219"/>
      <c r="L890" s="223"/>
      <c r="M890" s="224"/>
      <c r="N890" s="225"/>
      <c r="O890" s="225"/>
      <c r="P890" s="225"/>
      <c r="Q890" s="225"/>
      <c r="R890" s="225"/>
      <c r="S890" s="225"/>
      <c r="T890" s="226"/>
      <c r="AT890" s="227" t="s">
        <v>132</v>
      </c>
      <c r="AU890" s="227" t="s">
        <v>83</v>
      </c>
      <c r="AV890" s="14" t="s">
        <v>83</v>
      </c>
      <c r="AW890" s="14" t="s">
        <v>31</v>
      </c>
      <c r="AX890" s="14" t="s">
        <v>75</v>
      </c>
      <c r="AY890" s="227" t="s">
        <v>123</v>
      </c>
    </row>
    <row r="891" spans="1:65" s="12" customFormat="1" ht="11.25">
      <c r="B891" s="196"/>
      <c r="C891" s="197"/>
      <c r="D891" s="191" t="s">
        <v>132</v>
      </c>
      <c r="E891" s="198" t="s">
        <v>1</v>
      </c>
      <c r="F891" s="199" t="s">
        <v>265</v>
      </c>
      <c r="G891" s="197"/>
      <c r="H891" s="200">
        <v>39</v>
      </c>
      <c r="I891" s="201"/>
      <c r="J891" s="197"/>
      <c r="K891" s="197"/>
      <c r="L891" s="202"/>
      <c r="M891" s="203"/>
      <c r="N891" s="204"/>
      <c r="O891" s="204"/>
      <c r="P891" s="204"/>
      <c r="Q891" s="204"/>
      <c r="R891" s="204"/>
      <c r="S891" s="204"/>
      <c r="T891" s="205"/>
      <c r="AT891" s="206" t="s">
        <v>132</v>
      </c>
      <c r="AU891" s="206" t="s">
        <v>83</v>
      </c>
      <c r="AV891" s="12" t="s">
        <v>85</v>
      </c>
      <c r="AW891" s="12" t="s">
        <v>31</v>
      </c>
      <c r="AX891" s="12" t="s">
        <v>75</v>
      </c>
      <c r="AY891" s="206" t="s">
        <v>123</v>
      </c>
    </row>
    <row r="892" spans="1:65" s="14" customFormat="1" ht="11.25">
      <c r="B892" s="218"/>
      <c r="C892" s="219"/>
      <c r="D892" s="191" t="s">
        <v>132</v>
      </c>
      <c r="E892" s="220" t="s">
        <v>1</v>
      </c>
      <c r="F892" s="221" t="s">
        <v>266</v>
      </c>
      <c r="G892" s="219"/>
      <c r="H892" s="220" t="s">
        <v>1</v>
      </c>
      <c r="I892" s="222"/>
      <c r="J892" s="219"/>
      <c r="K892" s="219"/>
      <c r="L892" s="223"/>
      <c r="M892" s="224"/>
      <c r="N892" s="225"/>
      <c r="O892" s="225"/>
      <c r="P892" s="225"/>
      <c r="Q892" s="225"/>
      <c r="R892" s="225"/>
      <c r="S892" s="225"/>
      <c r="T892" s="226"/>
      <c r="AT892" s="227" t="s">
        <v>132</v>
      </c>
      <c r="AU892" s="227" t="s">
        <v>83</v>
      </c>
      <c r="AV892" s="14" t="s">
        <v>83</v>
      </c>
      <c r="AW892" s="14" t="s">
        <v>31</v>
      </c>
      <c r="AX892" s="14" t="s">
        <v>75</v>
      </c>
      <c r="AY892" s="227" t="s">
        <v>123</v>
      </c>
    </row>
    <row r="893" spans="1:65" s="12" customFormat="1" ht="11.25">
      <c r="B893" s="196"/>
      <c r="C893" s="197"/>
      <c r="D893" s="191" t="s">
        <v>132</v>
      </c>
      <c r="E893" s="198" t="s">
        <v>1</v>
      </c>
      <c r="F893" s="199" t="s">
        <v>267</v>
      </c>
      <c r="G893" s="197"/>
      <c r="H893" s="200">
        <v>34</v>
      </c>
      <c r="I893" s="201"/>
      <c r="J893" s="197"/>
      <c r="K893" s="197"/>
      <c r="L893" s="202"/>
      <c r="M893" s="203"/>
      <c r="N893" s="204"/>
      <c r="O893" s="204"/>
      <c r="P893" s="204"/>
      <c r="Q893" s="204"/>
      <c r="R893" s="204"/>
      <c r="S893" s="204"/>
      <c r="T893" s="205"/>
      <c r="AT893" s="206" t="s">
        <v>132</v>
      </c>
      <c r="AU893" s="206" t="s">
        <v>83</v>
      </c>
      <c r="AV893" s="12" t="s">
        <v>85</v>
      </c>
      <c r="AW893" s="12" t="s">
        <v>31</v>
      </c>
      <c r="AX893" s="12" t="s">
        <v>75</v>
      </c>
      <c r="AY893" s="206" t="s">
        <v>123</v>
      </c>
    </row>
    <row r="894" spans="1:65" s="14" customFormat="1" ht="11.25">
      <c r="B894" s="218"/>
      <c r="C894" s="219"/>
      <c r="D894" s="191" t="s">
        <v>132</v>
      </c>
      <c r="E894" s="220" t="s">
        <v>1</v>
      </c>
      <c r="F894" s="221" t="s">
        <v>268</v>
      </c>
      <c r="G894" s="219"/>
      <c r="H894" s="220" t="s">
        <v>1</v>
      </c>
      <c r="I894" s="222"/>
      <c r="J894" s="219"/>
      <c r="K894" s="219"/>
      <c r="L894" s="223"/>
      <c r="M894" s="224"/>
      <c r="N894" s="225"/>
      <c r="O894" s="225"/>
      <c r="P894" s="225"/>
      <c r="Q894" s="225"/>
      <c r="R894" s="225"/>
      <c r="S894" s="225"/>
      <c r="T894" s="226"/>
      <c r="AT894" s="227" t="s">
        <v>132</v>
      </c>
      <c r="AU894" s="227" t="s">
        <v>83</v>
      </c>
      <c r="AV894" s="14" t="s">
        <v>83</v>
      </c>
      <c r="AW894" s="14" t="s">
        <v>31</v>
      </c>
      <c r="AX894" s="14" t="s">
        <v>75</v>
      </c>
      <c r="AY894" s="227" t="s">
        <v>123</v>
      </c>
    </row>
    <row r="895" spans="1:65" s="12" customFormat="1" ht="11.25">
      <c r="B895" s="196"/>
      <c r="C895" s="197"/>
      <c r="D895" s="191" t="s">
        <v>132</v>
      </c>
      <c r="E895" s="198" t="s">
        <v>1</v>
      </c>
      <c r="F895" s="199" t="s">
        <v>269</v>
      </c>
      <c r="G895" s="197"/>
      <c r="H895" s="200">
        <v>26</v>
      </c>
      <c r="I895" s="201"/>
      <c r="J895" s="197"/>
      <c r="K895" s="197"/>
      <c r="L895" s="202"/>
      <c r="M895" s="203"/>
      <c r="N895" s="204"/>
      <c r="O895" s="204"/>
      <c r="P895" s="204"/>
      <c r="Q895" s="204"/>
      <c r="R895" s="204"/>
      <c r="S895" s="204"/>
      <c r="T895" s="205"/>
      <c r="AT895" s="206" t="s">
        <v>132</v>
      </c>
      <c r="AU895" s="206" t="s">
        <v>83</v>
      </c>
      <c r="AV895" s="12" t="s">
        <v>85</v>
      </c>
      <c r="AW895" s="12" t="s">
        <v>31</v>
      </c>
      <c r="AX895" s="12" t="s">
        <v>75</v>
      </c>
      <c r="AY895" s="206" t="s">
        <v>123</v>
      </c>
    </row>
    <row r="896" spans="1:65" s="14" customFormat="1" ht="11.25">
      <c r="B896" s="218"/>
      <c r="C896" s="219"/>
      <c r="D896" s="191" t="s">
        <v>132</v>
      </c>
      <c r="E896" s="220" t="s">
        <v>1</v>
      </c>
      <c r="F896" s="221" t="s">
        <v>782</v>
      </c>
      <c r="G896" s="219"/>
      <c r="H896" s="220" t="s">
        <v>1</v>
      </c>
      <c r="I896" s="222"/>
      <c r="J896" s="219"/>
      <c r="K896" s="219"/>
      <c r="L896" s="223"/>
      <c r="M896" s="224"/>
      <c r="N896" s="225"/>
      <c r="O896" s="225"/>
      <c r="P896" s="225"/>
      <c r="Q896" s="225"/>
      <c r="R896" s="225"/>
      <c r="S896" s="225"/>
      <c r="T896" s="226"/>
      <c r="AT896" s="227" t="s">
        <v>132</v>
      </c>
      <c r="AU896" s="227" t="s">
        <v>83</v>
      </c>
      <c r="AV896" s="14" t="s">
        <v>83</v>
      </c>
      <c r="AW896" s="14" t="s">
        <v>31</v>
      </c>
      <c r="AX896" s="14" t="s">
        <v>75</v>
      </c>
      <c r="AY896" s="227" t="s">
        <v>123</v>
      </c>
    </row>
    <row r="897" spans="1:65" s="12" customFormat="1" ht="11.25">
      <c r="B897" s="196"/>
      <c r="C897" s="197"/>
      <c r="D897" s="191" t="s">
        <v>132</v>
      </c>
      <c r="E897" s="198" t="s">
        <v>1</v>
      </c>
      <c r="F897" s="199" t="s">
        <v>271</v>
      </c>
      <c r="G897" s="197"/>
      <c r="H897" s="200">
        <v>33</v>
      </c>
      <c r="I897" s="201"/>
      <c r="J897" s="197"/>
      <c r="K897" s="197"/>
      <c r="L897" s="202"/>
      <c r="M897" s="203"/>
      <c r="N897" s="204"/>
      <c r="O897" s="204"/>
      <c r="P897" s="204"/>
      <c r="Q897" s="204"/>
      <c r="R897" s="204"/>
      <c r="S897" s="204"/>
      <c r="T897" s="205"/>
      <c r="AT897" s="206" t="s">
        <v>132</v>
      </c>
      <c r="AU897" s="206" t="s">
        <v>83</v>
      </c>
      <c r="AV897" s="12" t="s">
        <v>85</v>
      </c>
      <c r="AW897" s="12" t="s">
        <v>31</v>
      </c>
      <c r="AX897" s="12" t="s">
        <v>75</v>
      </c>
      <c r="AY897" s="206" t="s">
        <v>123</v>
      </c>
    </row>
    <row r="898" spans="1:65" s="13" customFormat="1" ht="11.25">
      <c r="B898" s="207"/>
      <c r="C898" s="208"/>
      <c r="D898" s="191" t="s">
        <v>132</v>
      </c>
      <c r="E898" s="209" t="s">
        <v>1</v>
      </c>
      <c r="F898" s="210" t="s">
        <v>134</v>
      </c>
      <c r="G898" s="208"/>
      <c r="H898" s="211">
        <v>196</v>
      </c>
      <c r="I898" s="212"/>
      <c r="J898" s="208"/>
      <c r="K898" s="208"/>
      <c r="L898" s="213"/>
      <c r="M898" s="214"/>
      <c r="N898" s="215"/>
      <c r="O898" s="215"/>
      <c r="P898" s="215"/>
      <c r="Q898" s="215"/>
      <c r="R898" s="215"/>
      <c r="S898" s="215"/>
      <c r="T898" s="216"/>
      <c r="AT898" s="217" t="s">
        <v>132</v>
      </c>
      <c r="AU898" s="217" t="s">
        <v>83</v>
      </c>
      <c r="AV898" s="13" t="s">
        <v>135</v>
      </c>
      <c r="AW898" s="13" t="s">
        <v>31</v>
      </c>
      <c r="AX898" s="13" t="s">
        <v>83</v>
      </c>
      <c r="AY898" s="217" t="s">
        <v>123</v>
      </c>
    </row>
    <row r="899" spans="1:65" s="2" customFormat="1" ht="21.75" customHeight="1">
      <c r="A899" s="33"/>
      <c r="B899" s="34"/>
      <c r="C899" s="228" t="s">
        <v>783</v>
      </c>
      <c r="D899" s="228" t="s">
        <v>449</v>
      </c>
      <c r="E899" s="229" t="s">
        <v>784</v>
      </c>
      <c r="F899" s="230" t="s">
        <v>785</v>
      </c>
      <c r="G899" s="231" t="s">
        <v>127</v>
      </c>
      <c r="H899" s="232">
        <v>4</v>
      </c>
      <c r="I899" s="233"/>
      <c r="J899" s="234">
        <f>ROUND(I899*H899,2)</f>
        <v>0</v>
      </c>
      <c r="K899" s="230" t="s">
        <v>128</v>
      </c>
      <c r="L899" s="38"/>
      <c r="M899" s="235" t="s">
        <v>1</v>
      </c>
      <c r="N899" s="236" t="s">
        <v>40</v>
      </c>
      <c r="O899" s="70"/>
      <c r="P899" s="187">
        <f>O899*H899</f>
        <v>0</v>
      </c>
      <c r="Q899" s="187">
        <v>0</v>
      </c>
      <c r="R899" s="187">
        <f>Q899*H899</f>
        <v>0</v>
      </c>
      <c r="S899" s="187">
        <v>0</v>
      </c>
      <c r="T899" s="188">
        <f>S899*H899</f>
        <v>0</v>
      </c>
      <c r="U899" s="33"/>
      <c r="V899" s="33"/>
      <c r="W899" s="33"/>
      <c r="X899" s="33"/>
      <c r="Y899" s="33"/>
      <c r="Z899" s="33"/>
      <c r="AA899" s="33"/>
      <c r="AB899" s="33"/>
      <c r="AC899" s="33"/>
      <c r="AD899" s="33"/>
      <c r="AE899" s="33"/>
      <c r="AR899" s="189" t="s">
        <v>135</v>
      </c>
      <c r="AT899" s="189" t="s">
        <v>449</v>
      </c>
      <c r="AU899" s="189" t="s">
        <v>83</v>
      </c>
      <c r="AY899" s="16" t="s">
        <v>123</v>
      </c>
      <c r="BE899" s="190">
        <f>IF(N899="základní",J899,0)</f>
        <v>0</v>
      </c>
      <c r="BF899" s="190">
        <f>IF(N899="snížená",J899,0)</f>
        <v>0</v>
      </c>
      <c r="BG899" s="190">
        <f>IF(N899="zákl. přenesená",J899,0)</f>
        <v>0</v>
      </c>
      <c r="BH899" s="190">
        <f>IF(N899="sníž. přenesená",J899,0)</f>
        <v>0</v>
      </c>
      <c r="BI899" s="190">
        <f>IF(N899="nulová",J899,0)</f>
        <v>0</v>
      </c>
      <c r="BJ899" s="16" t="s">
        <v>83</v>
      </c>
      <c r="BK899" s="190">
        <f>ROUND(I899*H899,2)</f>
        <v>0</v>
      </c>
      <c r="BL899" s="16" t="s">
        <v>135</v>
      </c>
      <c r="BM899" s="189" t="s">
        <v>786</v>
      </c>
    </row>
    <row r="900" spans="1:65" s="2" customFormat="1" ht="39">
      <c r="A900" s="33"/>
      <c r="B900" s="34"/>
      <c r="C900" s="35"/>
      <c r="D900" s="191" t="s">
        <v>131</v>
      </c>
      <c r="E900" s="35"/>
      <c r="F900" s="192" t="s">
        <v>787</v>
      </c>
      <c r="G900" s="35"/>
      <c r="H900" s="35"/>
      <c r="I900" s="193"/>
      <c r="J900" s="35"/>
      <c r="K900" s="35"/>
      <c r="L900" s="38"/>
      <c r="M900" s="194"/>
      <c r="N900" s="195"/>
      <c r="O900" s="70"/>
      <c r="P900" s="70"/>
      <c r="Q900" s="70"/>
      <c r="R900" s="70"/>
      <c r="S900" s="70"/>
      <c r="T900" s="71"/>
      <c r="U900" s="33"/>
      <c r="V900" s="33"/>
      <c r="W900" s="33"/>
      <c r="X900" s="33"/>
      <c r="Y900" s="33"/>
      <c r="Z900" s="33"/>
      <c r="AA900" s="33"/>
      <c r="AB900" s="33"/>
      <c r="AC900" s="33"/>
      <c r="AD900" s="33"/>
      <c r="AE900" s="33"/>
      <c r="AT900" s="16" t="s">
        <v>131</v>
      </c>
      <c r="AU900" s="16" t="s">
        <v>83</v>
      </c>
    </row>
    <row r="901" spans="1:65" s="12" customFormat="1" ht="11.25">
      <c r="B901" s="196"/>
      <c r="C901" s="197"/>
      <c r="D901" s="191" t="s">
        <v>132</v>
      </c>
      <c r="E901" s="198" t="s">
        <v>1</v>
      </c>
      <c r="F901" s="199" t="s">
        <v>135</v>
      </c>
      <c r="G901" s="197"/>
      <c r="H901" s="200">
        <v>4</v>
      </c>
      <c r="I901" s="201"/>
      <c r="J901" s="197"/>
      <c r="K901" s="197"/>
      <c r="L901" s="202"/>
      <c r="M901" s="203"/>
      <c r="N901" s="204"/>
      <c r="O901" s="204"/>
      <c r="P901" s="204"/>
      <c r="Q901" s="204"/>
      <c r="R901" s="204"/>
      <c r="S901" s="204"/>
      <c r="T901" s="205"/>
      <c r="AT901" s="206" t="s">
        <v>132</v>
      </c>
      <c r="AU901" s="206" t="s">
        <v>83</v>
      </c>
      <c r="AV901" s="12" t="s">
        <v>85</v>
      </c>
      <c r="AW901" s="12" t="s">
        <v>31</v>
      </c>
      <c r="AX901" s="12" t="s">
        <v>75</v>
      </c>
      <c r="AY901" s="206" t="s">
        <v>123</v>
      </c>
    </row>
    <row r="902" spans="1:65" s="13" customFormat="1" ht="11.25">
      <c r="B902" s="207"/>
      <c r="C902" s="208"/>
      <c r="D902" s="191" t="s">
        <v>132</v>
      </c>
      <c r="E902" s="209" t="s">
        <v>1</v>
      </c>
      <c r="F902" s="210" t="s">
        <v>134</v>
      </c>
      <c r="G902" s="208"/>
      <c r="H902" s="211">
        <v>4</v>
      </c>
      <c r="I902" s="212"/>
      <c r="J902" s="208"/>
      <c r="K902" s="208"/>
      <c r="L902" s="213"/>
      <c r="M902" s="214"/>
      <c r="N902" s="215"/>
      <c r="O902" s="215"/>
      <c r="P902" s="215"/>
      <c r="Q902" s="215"/>
      <c r="R902" s="215"/>
      <c r="S902" s="215"/>
      <c r="T902" s="216"/>
      <c r="AT902" s="217" t="s">
        <v>132</v>
      </c>
      <c r="AU902" s="217" t="s">
        <v>83</v>
      </c>
      <c r="AV902" s="13" t="s">
        <v>135</v>
      </c>
      <c r="AW902" s="13" t="s">
        <v>31</v>
      </c>
      <c r="AX902" s="13" t="s">
        <v>83</v>
      </c>
      <c r="AY902" s="217" t="s">
        <v>123</v>
      </c>
    </row>
    <row r="903" spans="1:65" s="2" customFormat="1" ht="21.75" customHeight="1">
      <c r="A903" s="33"/>
      <c r="B903" s="34"/>
      <c r="C903" s="228" t="s">
        <v>788</v>
      </c>
      <c r="D903" s="228" t="s">
        <v>449</v>
      </c>
      <c r="E903" s="229" t="s">
        <v>789</v>
      </c>
      <c r="F903" s="230" t="s">
        <v>790</v>
      </c>
      <c r="G903" s="231" t="s">
        <v>127</v>
      </c>
      <c r="H903" s="232">
        <v>93</v>
      </c>
      <c r="I903" s="233"/>
      <c r="J903" s="234">
        <f>ROUND(I903*H903,2)</f>
        <v>0</v>
      </c>
      <c r="K903" s="230" t="s">
        <v>128</v>
      </c>
      <c r="L903" s="38"/>
      <c r="M903" s="235" t="s">
        <v>1</v>
      </c>
      <c r="N903" s="236" t="s">
        <v>40</v>
      </c>
      <c r="O903" s="70"/>
      <c r="P903" s="187">
        <f>O903*H903</f>
        <v>0</v>
      </c>
      <c r="Q903" s="187">
        <v>0</v>
      </c>
      <c r="R903" s="187">
        <f>Q903*H903</f>
        <v>0</v>
      </c>
      <c r="S903" s="187">
        <v>0</v>
      </c>
      <c r="T903" s="188">
        <f>S903*H903</f>
        <v>0</v>
      </c>
      <c r="U903" s="33"/>
      <c r="V903" s="33"/>
      <c r="W903" s="33"/>
      <c r="X903" s="33"/>
      <c r="Y903" s="33"/>
      <c r="Z903" s="33"/>
      <c r="AA903" s="33"/>
      <c r="AB903" s="33"/>
      <c r="AC903" s="33"/>
      <c r="AD903" s="33"/>
      <c r="AE903" s="33"/>
      <c r="AR903" s="189" t="s">
        <v>135</v>
      </c>
      <c r="AT903" s="189" t="s">
        <v>449</v>
      </c>
      <c r="AU903" s="189" t="s">
        <v>83</v>
      </c>
      <c r="AY903" s="16" t="s">
        <v>123</v>
      </c>
      <c r="BE903" s="190">
        <f>IF(N903="základní",J903,0)</f>
        <v>0</v>
      </c>
      <c r="BF903" s="190">
        <f>IF(N903="snížená",J903,0)</f>
        <v>0</v>
      </c>
      <c r="BG903" s="190">
        <f>IF(N903="zákl. přenesená",J903,0)</f>
        <v>0</v>
      </c>
      <c r="BH903" s="190">
        <f>IF(N903="sníž. přenesená",J903,0)</f>
        <v>0</v>
      </c>
      <c r="BI903" s="190">
        <f>IF(N903="nulová",J903,0)</f>
        <v>0</v>
      </c>
      <c r="BJ903" s="16" t="s">
        <v>83</v>
      </c>
      <c r="BK903" s="190">
        <f>ROUND(I903*H903,2)</f>
        <v>0</v>
      </c>
      <c r="BL903" s="16" t="s">
        <v>135</v>
      </c>
      <c r="BM903" s="189" t="s">
        <v>791</v>
      </c>
    </row>
    <row r="904" spans="1:65" s="2" customFormat="1" ht="48.75">
      <c r="A904" s="33"/>
      <c r="B904" s="34"/>
      <c r="C904" s="35"/>
      <c r="D904" s="191" t="s">
        <v>131</v>
      </c>
      <c r="E904" s="35"/>
      <c r="F904" s="192" t="s">
        <v>792</v>
      </c>
      <c r="G904" s="35"/>
      <c r="H904" s="35"/>
      <c r="I904" s="193"/>
      <c r="J904" s="35"/>
      <c r="K904" s="35"/>
      <c r="L904" s="38"/>
      <c r="M904" s="194"/>
      <c r="N904" s="195"/>
      <c r="O904" s="70"/>
      <c r="P904" s="70"/>
      <c r="Q904" s="70"/>
      <c r="R904" s="70"/>
      <c r="S904" s="70"/>
      <c r="T904" s="71"/>
      <c r="U904" s="33"/>
      <c r="V904" s="33"/>
      <c r="W904" s="33"/>
      <c r="X904" s="33"/>
      <c r="Y904" s="33"/>
      <c r="Z904" s="33"/>
      <c r="AA904" s="33"/>
      <c r="AB904" s="33"/>
      <c r="AC904" s="33"/>
      <c r="AD904" s="33"/>
      <c r="AE904" s="33"/>
      <c r="AT904" s="16" t="s">
        <v>131</v>
      </c>
      <c r="AU904" s="16" t="s">
        <v>83</v>
      </c>
    </row>
    <row r="905" spans="1:65" s="12" customFormat="1" ht="11.25">
      <c r="B905" s="196"/>
      <c r="C905" s="197"/>
      <c r="D905" s="191" t="s">
        <v>132</v>
      </c>
      <c r="E905" s="198" t="s">
        <v>1</v>
      </c>
      <c r="F905" s="199" t="s">
        <v>151</v>
      </c>
      <c r="G905" s="197"/>
      <c r="H905" s="200">
        <v>3</v>
      </c>
      <c r="I905" s="201"/>
      <c r="J905" s="197"/>
      <c r="K905" s="197"/>
      <c r="L905" s="202"/>
      <c r="M905" s="203"/>
      <c r="N905" s="204"/>
      <c r="O905" s="204"/>
      <c r="P905" s="204"/>
      <c r="Q905" s="204"/>
      <c r="R905" s="204"/>
      <c r="S905" s="204"/>
      <c r="T905" s="205"/>
      <c r="AT905" s="206" t="s">
        <v>132</v>
      </c>
      <c r="AU905" s="206" t="s">
        <v>83</v>
      </c>
      <c r="AV905" s="12" t="s">
        <v>85</v>
      </c>
      <c r="AW905" s="12" t="s">
        <v>31</v>
      </c>
      <c r="AX905" s="12" t="s">
        <v>75</v>
      </c>
      <c r="AY905" s="206" t="s">
        <v>123</v>
      </c>
    </row>
    <row r="906" spans="1:65" s="12" customFormat="1" ht="11.25">
      <c r="B906" s="196"/>
      <c r="C906" s="197"/>
      <c r="D906" s="191" t="s">
        <v>132</v>
      </c>
      <c r="E906" s="198" t="s">
        <v>1</v>
      </c>
      <c r="F906" s="199" t="s">
        <v>783</v>
      </c>
      <c r="G906" s="197"/>
      <c r="H906" s="200">
        <v>90</v>
      </c>
      <c r="I906" s="201"/>
      <c r="J906" s="197"/>
      <c r="K906" s="197"/>
      <c r="L906" s="202"/>
      <c r="M906" s="203"/>
      <c r="N906" s="204"/>
      <c r="O906" s="204"/>
      <c r="P906" s="204"/>
      <c r="Q906" s="204"/>
      <c r="R906" s="204"/>
      <c r="S906" s="204"/>
      <c r="T906" s="205"/>
      <c r="AT906" s="206" t="s">
        <v>132</v>
      </c>
      <c r="AU906" s="206" t="s">
        <v>83</v>
      </c>
      <c r="AV906" s="12" t="s">
        <v>85</v>
      </c>
      <c r="AW906" s="12" t="s">
        <v>31</v>
      </c>
      <c r="AX906" s="12" t="s">
        <v>75</v>
      </c>
      <c r="AY906" s="206" t="s">
        <v>123</v>
      </c>
    </row>
    <row r="907" spans="1:65" s="13" customFormat="1" ht="11.25">
      <c r="B907" s="207"/>
      <c r="C907" s="208"/>
      <c r="D907" s="191" t="s">
        <v>132</v>
      </c>
      <c r="E907" s="209" t="s">
        <v>1</v>
      </c>
      <c r="F907" s="210" t="s">
        <v>134</v>
      </c>
      <c r="G907" s="208"/>
      <c r="H907" s="211">
        <v>93</v>
      </c>
      <c r="I907" s="212"/>
      <c r="J907" s="208"/>
      <c r="K907" s="208"/>
      <c r="L907" s="213"/>
      <c r="M907" s="214"/>
      <c r="N907" s="215"/>
      <c r="O907" s="215"/>
      <c r="P907" s="215"/>
      <c r="Q907" s="215"/>
      <c r="R907" s="215"/>
      <c r="S907" s="215"/>
      <c r="T907" s="216"/>
      <c r="AT907" s="217" t="s">
        <v>132</v>
      </c>
      <c r="AU907" s="217" t="s">
        <v>83</v>
      </c>
      <c r="AV907" s="13" t="s">
        <v>135</v>
      </c>
      <c r="AW907" s="13" t="s">
        <v>31</v>
      </c>
      <c r="AX907" s="13" t="s">
        <v>83</v>
      </c>
      <c r="AY907" s="217" t="s">
        <v>123</v>
      </c>
    </row>
    <row r="908" spans="1:65" s="2" customFormat="1" ht="21.75" customHeight="1">
      <c r="A908" s="33"/>
      <c r="B908" s="34"/>
      <c r="C908" s="228" t="s">
        <v>793</v>
      </c>
      <c r="D908" s="228" t="s">
        <v>449</v>
      </c>
      <c r="E908" s="229" t="s">
        <v>794</v>
      </c>
      <c r="F908" s="230" t="s">
        <v>795</v>
      </c>
      <c r="G908" s="231" t="s">
        <v>127</v>
      </c>
      <c r="H908" s="232">
        <v>10</v>
      </c>
      <c r="I908" s="233"/>
      <c r="J908" s="234">
        <f>ROUND(I908*H908,2)</f>
        <v>0</v>
      </c>
      <c r="K908" s="230" t="s">
        <v>128</v>
      </c>
      <c r="L908" s="38"/>
      <c r="M908" s="235" t="s">
        <v>1</v>
      </c>
      <c r="N908" s="236" t="s">
        <v>40</v>
      </c>
      <c r="O908" s="70"/>
      <c r="P908" s="187">
        <f>O908*H908</f>
        <v>0</v>
      </c>
      <c r="Q908" s="187">
        <v>0</v>
      </c>
      <c r="R908" s="187">
        <f>Q908*H908</f>
        <v>0</v>
      </c>
      <c r="S908" s="187">
        <v>0</v>
      </c>
      <c r="T908" s="188">
        <f>S908*H908</f>
        <v>0</v>
      </c>
      <c r="U908" s="33"/>
      <c r="V908" s="33"/>
      <c r="W908" s="33"/>
      <c r="X908" s="33"/>
      <c r="Y908" s="33"/>
      <c r="Z908" s="33"/>
      <c r="AA908" s="33"/>
      <c r="AB908" s="33"/>
      <c r="AC908" s="33"/>
      <c r="AD908" s="33"/>
      <c r="AE908" s="33"/>
      <c r="AR908" s="189" t="s">
        <v>135</v>
      </c>
      <c r="AT908" s="189" t="s">
        <v>449</v>
      </c>
      <c r="AU908" s="189" t="s">
        <v>83</v>
      </c>
      <c r="AY908" s="16" t="s">
        <v>123</v>
      </c>
      <c r="BE908" s="190">
        <f>IF(N908="základní",J908,0)</f>
        <v>0</v>
      </c>
      <c r="BF908" s="190">
        <f>IF(N908="snížená",J908,0)</f>
        <v>0</v>
      </c>
      <c r="BG908" s="190">
        <f>IF(N908="zákl. přenesená",J908,0)</f>
        <v>0</v>
      </c>
      <c r="BH908" s="190">
        <f>IF(N908="sníž. přenesená",J908,0)</f>
        <v>0</v>
      </c>
      <c r="BI908" s="190">
        <f>IF(N908="nulová",J908,0)</f>
        <v>0</v>
      </c>
      <c r="BJ908" s="16" t="s">
        <v>83</v>
      </c>
      <c r="BK908" s="190">
        <f>ROUND(I908*H908,2)</f>
        <v>0</v>
      </c>
      <c r="BL908" s="16" t="s">
        <v>135</v>
      </c>
      <c r="BM908" s="189" t="s">
        <v>796</v>
      </c>
    </row>
    <row r="909" spans="1:65" s="2" customFormat="1" ht="48.75">
      <c r="A909" s="33"/>
      <c r="B909" s="34"/>
      <c r="C909" s="35"/>
      <c r="D909" s="191" t="s">
        <v>131</v>
      </c>
      <c r="E909" s="35"/>
      <c r="F909" s="192" t="s">
        <v>797</v>
      </c>
      <c r="G909" s="35"/>
      <c r="H909" s="35"/>
      <c r="I909" s="193"/>
      <c r="J909" s="35"/>
      <c r="K909" s="35"/>
      <c r="L909" s="38"/>
      <c r="M909" s="194"/>
      <c r="N909" s="195"/>
      <c r="O909" s="70"/>
      <c r="P909" s="70"/>
      <c r="Q909" s="70"/>
      <c r="R909" s="70"/>
      <c r="S909" s="70"/>
      <c r="T909" s="71"/>
      <c r="U909" s="33"/>
      <c r="V909" s="33"/>
      <c r="W909" s="33"/>
      <c r="X909" s="33"/>
      <c r="Y909" s="33"/>
      <c r="Z909" s="33"/>
      <c r="AA909" s="33"/>
      <c r="AB909" s="33"/>
      <c r="AC909" s="33"/>
      <c r="AD909" s="33"/>
      <c r="AE909" s="33"/>
      <c r="AT909" s="16" t="s">
        <v>131</v>
      </c>
      <c r="AU909" s="16" t="s">
        <v>83</v>
      </c>
    </row>
    <row r="910" spans="1:65" s="12" customFormat="1" ht="11.25">
      <c r="B910" s="196"/>
      <c r="C910" s="197"/>
      <c r="D910" s="191" t="s">
        <v>132</v>
      </c>
      <c r="E910" s="198" t="s">
        <v>1</v>
      </c>
      <c r="F910" s="199" t="s">
        <v>195</v>
      </c>
      <c r="G910" s="197"/>
      <c r="H910" s="200">
        <v>10</v>
      </c>
      <c r="I910" s="201"/>
      <c r="J910" s="197"/>
      <c r="K910" s="197"/>
      <c r="L910" s="202"/>
      <c r="M910" s="203"/>
      <c r="N910" s="204"/>
      <c r="O910" s="204"/>
      <c r="P910" s="204"/>
      <c r="Q910" s="204"/>
      <c r="R910" s="204"/>
      <c r="S910" s="204"/>
      <c r="T910" s="205"/>
      <c r="AT910" s="206" t="s">
        <v>132</v>
      </c>
      <c r="AU910" s="206" t="s">
        <v>83</v>
      </c>
      <c r="AV910" s="12" t="s">
        <v>85</v>
      </c>
      <c r="AW910" s="12" t="s">
        <v>31</v>
      </c>
      <c r="AX910" s="12" t="s">
        <v>75</v>
      </c>
      <c r="AY910" s="206" t="s">
        <v>123</v>
      </c>
    </row>
    <row r="911" spans="1:65" s="13" customFormat="1" ht="11.25">
      <c r="B911" s="207"/>
      <c r="C911" s="208"/>
      <c r="D911" s="191" t="s">
        <v>132</v>
      </c>
      <c r="E911" s="209" t="s">
        <v>1</v>
      </c>
      <c r="F911" s="210" t="s">
        <v>134</v>
      </c>
      <c r="G911" s="208"/>
      <c r="H911" s="211">
        <v>10</v>
      </c>
      <c r="I911" s="212"/>
      <c r="J911" s="208"/>
      <c r="K911" s="208"/>
      <c r="L911" s="213"/>
      <c r="M911" s="214"/>
      <c r="N911" s="215"/>
      <c r="O911" s="215"/>
      <c r="P911" s="215"/>
      <c r="Q911" s="215"/>
      <c r="R911" s="215"/>
      <c r="S911" s="215"/>
      <c r="T911" s="216"/>
      <c r="AT911" s="217" t="s">
        <v>132</v>
      </c>
      <c r="AU911" s="217" t="s">
        <v>83</v>
      </c>
      <c r="AV911" s="13" t="s">
        <v>135</v>
      </c>
      <c r="AW911" s="13" t="s">
        <v>31</v>
      </c>
      <c r="AX911" s="13" t="s">
        <v>83</v>
      </c>
      <c r="AY911" s="217" t="s">
        <v>123</v>
      </c>
    </row>
    <row r="912" spans="1:65" s="2" customFormat="1" ht="24">
      <c r="A912" s="33"/>
      <c r="B912" s="34"/>
      <c r="C912" s="228" t="s">
        <v>798</v>
      </c>
      <c r="D912" s="228" t="s">
        <v>449</v>
      </c>
      <c r="E912" s="229" t="s">
        <v>799</v>
      </c>
      <c r="F912" s="230" t="s">
        <v>800</v>
      </c>
      <c r="G912" s="231" t="s">
        <v>127</v>
      </c>
      <c r="H912" s="232">
        <v>6</v>
      </c>
      <c r="I912" s="233"/>
      <c r="J912" s="234">
        <f>ROUND(I912*H912,2)</f>
        <v>0</v>
      </c>
      <c r="K912" s="230" t="s">
        <v>128</v>
      </c>
      <c r="L912" s="38"/>
      <c r="M912" s="235" t="s">
        <v>1</v>
      </c>
      <c r="N912" s="236" t="s">
        <v>40</v>
      </c>
      <c r="O912" s="70"/>
      <c r="P912" s="187">
        <f>O912*H912</f>
        <v>0</v>
      </c>
      <c r="Q912" s="187">
        <v>0</v>
      </c>
      <c r="R912" s="187">
        <f>Q912*H912</f>
        <v>0</v>
      </c>
      <c r="S912" s="187">
        <v>0</v>
      </c>
      <c r="T912" s="188">
        <f>S912*H912</f>
        <v>0</v>
      </c>
      <c r="U912" s="33"/>
      <c r="V912" s="33"/>
      <c r="W912" s="33"/>
      <c r="X912" s="33"/>
      <c r="Y912" s="33"/>
      <c r="Z912" s="33"/>
      <c r="AA912" s="33"/>
      <c r="AB912" s="33"/>
      <c r="AC912" s="33"/>
      <c r="AD912" s="33"/>
      <c r="AE912" s="33"/>
      <c r="AR912" s="189" t="s">
        <v>135</v>
      </c>
      <c r="AT912" s="189" t="s">
        <v>449</v>
      </c>
      <c r="AU912" s="189" t="s">
        <v>83</v>
      </c>
      <c r="AY912" s="16" t="s">
        <v>123</v>
      </c>
      <c r="BE912" s="190">
        <f>IF(N912="základní",J912,0)</f>
        <v>0</v>
      </c>
      <c r="BF912" s="190">
        <f>IF(N912="snížená",J912,0)</f>
        <v>0</v>
      </c>
      <c r="BG912" s="190">
        <f>IF(N912="zákl. přenesená",J912,0)</f>
        <v>0</v>
      </c>
      <c r="BH912" s="190">
        <f>IF(N912="sníž. přenesená",J912,0)</f>
        <v>0</v>
      </c>
      <c r="BI912" s="190">
        <f>IF(N912="nulová",J912,0)</f>
        <v>0</v>
      </c>
      <c r="BJ912" s="16" t="s">
        <v>83</v>
      </c>
      <c r="BK912" s="190">
        <f>ROUND(I912*H912,2)</f>
        <v>0</v>
      </c>
      <c r="BL912" s="16" t="s">
        <v>135</v>
      </c>
      <c r="BM912" s="189" t="s">
        <v>801</v>
      </c>
    </row>
    <row r="913" spans="1:65" s="2" customFormat="1" ht="48.75">
      <c r="A913" s="33"/>
      <c r="B913" s="34"/>
      <c r="C913" s="35"/>
      <c r="D913" s="191" t="s">
        <v>131</v>
      </c>
      <c r="E913" s="35"/>
      <c r="F913" s="192" t="s">
        <v>802</v>
      </c>
      <c r="G913" s="35"/>
      <c r="H913" s="35"/>
      <c r="I913" s="193"/>
      <c r="J913" s="35"/>
      <c r="K913" s="35"/>
      <c r="L913" s="38"/>
      <c r="M913" s="194"/>
      <c r="N913" s="195"/>
      <c r="O913" s="70"/>
      <c r="P913" s="70"/>
      <c r="Q913" s="70"/>
      <c r="R913" s="70"/>
      <c r="S913" s="70"/>
      <c r="T913" s="71"/>
      <c r="U913" s="33"/>
      <c r="V913" s="33"/>
      <c r="W913" s="33"/>
      <c r="X913" s="33"/>
      <c r="Y913" s="33"/>
      <c r="Z913" s="33"/>
      <c r="AA913" s="33"/>
      <c r="AB913" s="33"/>
      <c r="AC913" s="33"/>
      <c r="AD913" s="33"/>
      <c r="AE913" s="33"/>
      <c r="AT913" s="16" t="s">
        <v>131</v>
      </c>
      <c r="AU913" s="16" t="s">
        <v>83</v>
      </c>
    </row>
    <row r="914" spans="1:65" s="12" customFormat="1" ht="11.25">
      <c r="B914" s="196"/>
      <c r="C914" s="197"/>
      <c r="D914" s="191" t="s">
        <v>132</v>
      </c>
      <c r="E914" s="198" t="s">
        <v>1</v>
      </c>
      <c r="F914" s="199" t="s">
        <v>180</v>
      </c>
      <c r="G914" s="197"/>
      <c r="H914" s="200">
        <v>6</v>
      </c>
      <c r="I914" s="201"/>
      <c r="J914" s="197"/>
      <c r="K914" s="197"/>
      <c r="L914" s="202"/>
      <c r="M914" s="203"/>
      <c r="N914" s="204"/>
      <c r="O914" s="204"/>
      <c r="P914" s="204"/>
      <c r="Q914" s="204"/>
      <c r="R914" s="204"/>
      <c r="S914" s="204"/>
      <c r="T914" s="205"/>
      <c r="AT914" s="206" t="s">
        <v>132</v>
      </c>
      <c r="AU914" s="206" t="s">
        <v>83</v>
      </c>
      <c r="AV914" s="12" t="s">
        <v>85</v>
      </c>
      <c r="AW914" s="12" t="s">
        <v>31</v>
      </c>
      <c r="AX914" s="12" t="s">
        <v>75</v>
      </c>
      <c r="AY914" s="206" t="s">
        <v>123</v>
      </c>
    </row>
    <row r="915" spans="1:65" s="13" customFormat="1" ht="11.25">
      <c r="B915" s="207"/>
      <c r="C915" s="208"/>
      <c r="D915" s="191" t="s">
        <v>132</v>
      </c>
      <c r="E915" s="209" t="s">
        <v>1</v>
      </c>
      <c r="F915" s="210" t="s">
        <v>134</v>
      </c>
      <c r="G915" s="208"/>
      <c r="H915" s="211">
        <v>6</v>
      </c>
      <c r="I915" s="212"/>
      <c r="J915" s="208"/>
      <c r="K915" s="208"/>
      <c r="L915" s="213"/>
      <c r="M915" s="214"/>
      <c r="N915" s="215"/>
      <c r="O915" s="215"/>
      <c r="P915" s="215"/>
      <c r="Q915" s="215"/>
      <c r="R915" s="215"/>
      <c r="S915" s="215"/>
      <c r="T915" s="216"/>
      <c r="AT915" s="217" t="s">
        <v>132</v>
      </c>
      <c r="AU915" s="217" t="s">
        <v>83</v>
      </c>
      <c r="AV915" s="13" t="s">
        <v>135</v>
      </c>
      <c r="AW915" s="13" t="s">
        <v>31</v>
      </c>
      <c r="AX915" s="13" t="s">
        <v>83</v>
      </c>
      <c r="AY915" s="217" t="s">
        <v>123</v>
      </c>
    </row>
    <row r="916" spans="1:65" s="2" customFormat="1" ht="24">
      <c r="A916" s="33"/>
      <c r="B916" s="34"/>
      <c r="C916" s="228" t="s">
        <v>803</v>
      </c>
      <c r="D916" s="228" t="s">
        <v>449</v>
      </c>
      <c r="E916" s="229" t="s">
        <v>804</v>
      </c>
      <c r="F916" s="230" t="s">
        <v>805</v>
      </c>
      <c r="G916" s="231" t="s">
        <v>127</v>
      </c>
      <c r="H916" s="232">
        <v>6</v>
      </c>
      <c r="I916" s="233"/>
      <c r="J916" s="234">
        <f>ROUND(I916*H916,2)</f>
        <v>0</v>
      </c>
      <c r="K916" s="230" t="s">
        <v>128</v>
      </c>
      <c r="L916" s="38"/>
      <c r="M916" s="235" t="s">
        <v>1</v>
      </c>
      <c r="N916" s="236" t="s">
        <v>40</v>
      </c>
      <c r="O916" s="70"/>
      <c r="P916" s="187">
        <f>O916*H916</f>
        <v>0</v>
      </c>
      <c r="Q916" s="187">
        <v>0</v>
      </c>
      <c r="R916" s="187">
        <f>Q916*H916</f>
        <v>0</v>
      </c>
      <c r="S916" s="187">
        <v>0</v>
      </c>
      <c r="T916" s="188">
        <f>S916*H916</f>
        <v>0</v>
      </c>
      <c r="U916" s="33"/>
      <c r="V916" s="33"/>
      <c r="W916" s="33"/>
      <c r="X916" s="33"/>
      <c r="Y916" s="33"/>
      <c r="Z916" s="33"/>
      <c r="AA916" s="33"/>
      <c r="AB916" s="33"/>
      <c r="AC916" s="33"/>
      <c r="AD916" s="33"/>
      <c r="AE916" s="33"/>
      <c r="AR916" s="189" t="s">
        <v>135</v>
      </c>
      <c r="AT916" s="189" t="s">
        <v>449</v>
      </c>
      <c r="AU916" s="189" t="s">
        <v>83</v>
      </c>
      <c r="AY916" s="16" t="s">
        <v>123</v>
      </c>
      <c r="BE916" s="190">
        <f>IF(N916="základní",J916,0)</f>
        <v>0</v>
      </c>
      <c r="BF916" s="190">
        <f>IF(N916="snížená",J916,0)</f>
        <v>0</v>
      </c>
      <c r="BG916" s="190">
        <f>IF(N916="zákl. přenesená",J916,0)</f>
        <v>0</v>
      </c>
      <c r="BH916" s="190">
        <f>IF(N916="sníž. přenesená",J916,0)</f>
        <v>0</v>
      </c>
      <c r="BI916" s="190">
        <f>IF(N916="nulová",J916,0)</f>
        <v>0</v>
      </c>
      <c r="BJ916" s="16" t="s">
        <v>83</v>
      </c>
      <c r="BK916" s="190">
        <f>ROUND(I916*H916,2)</f>
        <v>0</v>
      </c>
      <c r="BL916" s="16" t="s">
        <v>135</v>
      </c>
      <c r="BM916" s="189" t="s">
        <v>806</v>
      </c>
    </row>
    <row r="917" spans="1:65" s="2" customFormat="1" ht="48.75">
      <c r="A917" s="33"/>
      <c r="B917" s="34"/>
      <c r="C917" s="35"/>
      <c r="D917" s="191" t="s">
        <v>131</v>
      </c>
      <c r="E917" s="35"/>
      <c r="F917" s="192" t="s">
        <v>807</v>
      </c>
      <c r="G917" s="35"/>
      <c r="H917" s="35"/>
      <c r="I917" s="193"/>
      <c r="J917" s="35"/>
      <c r="K917" s="35"/>
      <c r="L917" s="38"/>
      <c r="M917" s="194"/>
      <c r="N917" s="195"/>
      <c r="O917" s="70"/>
      <c r="P917" s="70"/>
      <c r="Q917" s="70"/>
      <c r="R917" s="70"/>
      <c r="S917" s="70"/>
      <c r="T917" s="71"/>
      <c r="U917" s="33"/>
      <c r="V917" s="33"/>
      <c r="W917" s="33"/>
      <c r="X917" s="33"/>
      <c r="Y917" s="33"/>
      <c r="Z917" s="33"/>
      <c r="AA917" s="33"/>
      <c r="AB917" s="33"/>
      <c r="AC917" s="33"/>
      <c r="AD917" s="33"/>
      <c r="AE917" s="33"/>
      <c r="AT917" s="16" t="s">
        <v>131</v>
      </c>
      <c r="AU917" s="16" t="s">
        <v>83</v>
      </c>
    </row>
    <row r="918" spans="1:65" s="12" customFormat="1" ht="11.25">
      <c r="B918" s="196"/>
      <c r="C918" s="197"/>
      <c r="D918" s="191" t="s">
        <v>132</v>
      </c>
      <c r="E918" s="198" t="s">
        <v>1</v>
      </c>
      <c r="F918" s="199" t="s">
        <v>180</v>
      </c>
      <c r="G918" s="197"/>
      <c r="H918" s="200">
        <v>6</v>
      </c>
      <c r="I918" s="201"/>
      <c r="J918" s="197"/>
      <c r="K918" s="197"/>
      <c r="L918" s="202"/>
      <c r="M918" s="203"/>
      <c r="N918" s="204"/>
      <c r="O918" s="204"/>
      <c r="P918" s="204"/>
      <c r="Q918" s="204"/>
      <c r="R918" s="204"/>
      <c r="S918" s="204"/>
      <c r="T918" s="205"/>
      <c r="AT918" s="206" t="s">
        <v>132</v>
      </c>
      <c r="AU918" s="206" t="s">
        <v>83</v>
      </c>
      <c r="AV918" s="12" t="s">
        <v>85</v>
      </c>
      <c r="AW918" s="12" t="s">
        <v>31</v>
      </c>
      <c r="AX918" s="12" t="s">
        <v>75</v>
      </c>
      <c r="AY918" s="206" t="s">
        <v>123</v>
      </c>
    </row>
    <row r="919" spans="1:65" s="13" customFormat="1" ht="11.25">
      <c r="B919" s="207"/>
      <c r="C919" s="208"/>
      <c r="D919" s="191" t="s">
        <v>132</v>
      </c>
      <c r="E919" s="209" t="s">
        <v>1</v>
      </c>
      <c r="F919" s="210" t="s">
        <v>134</v>
      </c>
      <c r="G919" s="208"/>
      <c r="H919" s="211">
        <v>6</v>
      </c>
      <c r="I919" s="212"/>
      <c r="J919" s="208"/>
      <c r="K919" s="208"/>
      <c r="L919" s="213"/>
      <c r="M919" s="214"/>
      <c r="N919" s="215"/>
      <c r="O919" s="215"/>
      <c r="P919" s="215"/>
      <c r="Q919" s="215"/>
      <c r="R919" s="215"/>
      <c r="S919" s="215"/>
      <c r="T919" s="216"/>
      <c r="AT919" s="217" t="s">
        <v>132</v>
      </c>
      <c r="AU919" s="217" t="s">
        <v>83</v>
      </c>
      <c r="AV919" s="13" t="s">
        <v>135</v>
      </c>
      <c r="AW919" s="13" t="s">
        <v>31</v>
      </c>
      <c r="AX919" s="13" t="s">
        <v>83</v>
      </c>
      <c r="AY919" s="217" t="s">
        <v>123</v>
      </c>
    </row>
    <row r="920" spans="1:65" s="11" customFormat="1" ht="25.9" customHeight="1">
      <c r="B920" s="163"/>
      <c r="C920" s="164"/>
      <c r="D920" s="165" t="s">
        <v>74</v>
      </c>
      <c r="E920" s="166" t="s">
        <v>808</v>
      </c>
      <c r="F920" s="166" t="s">
        <v>809</v>
      </c>
      <c r="G920" s="164"/>
      <c r="H920" s="164"/>
      <c r="I920" s="167"/>
      <c r="J920" s="168">
        <f>BK920</f>
        <v>0</v>
      </c>
      <c r="K920" s="164"/>
      <c r="L920" s="169"/>
      <c r="M920" s="170"/>
      <c r="N920" s="171"/>
      <c r="O920" s="171"/>
      <c r="P920" s="172">
        <f>SUM(P921:P951)</f>
        <v>0</v>
      </c>
      <c r="Q920" s="171"/>
      <c r="R920" s="172">
        <f>SUM(R921:R951)</f>
        <v>0</v>
      </c>
      <c r="S920" s="171"/>
      <c r="T920" s="173">
        <f>SUM(T921:T951)</f>
        <v>0</v>
      </c>
      <c r="AR920" s="174" t="s">
        <v>135</v>
      </c>
      <c r="AT920" s="175" t="s">
        <v>74</v>
      </c>
      <c r="AU920" s="175" t="s">
        <v>75</v>
      </c>
      <c r="AY920" s="174" t="s">
        <v>123</v>
      </c>
      <c r="BK920" s="176">
        <f>SUM(BK921:BK951)</f>
        <v>0</v>
      </c>
    </row>
    <row r="921" spans="1:65" s="2" customFormat="1" ht="24">
      <c r="A921" s="33"/>
      <c r="B921" s="34"/>
      <c r="C921" s="228" t="s">
        <v>810</v>
      </c>
      <c r="D921" s="228" t="s">
        <v>449</v>
      </c>
      <c r="E921" s="229" t="s">
        <v>811</v>
      </c>
      <c r="F921" s="230" t="s">
        <v>812</v>
      </c>
      <c r="G921" s="231" t="s">
        <v>127</v>
      </c>
      <c r="H921" s="232">
        <v>14</v>
      </c>
      <c r="I921" s="233"/>
      <c r="J921" s="234">
        <f>ROUND(I921*H921,2)</f>
        <v>0</v>
      </c>
      <c r="K921" s="230" t="s">
        <v>128</v>
      </c>
      <c r="L921" s="38"/>
      <c r="M921" s="235" t="s">
        <v>1</v>
      </c>
      <c r="N921" s="236" t="s">
        <v>40</v>
      </c>
      <c r="O921" s="70"/>
      <c r="P921" s="187">
        <f>O921*H921</f>
        <v>0</v>
      </c>
      <c r="Q921" s="187">
        <v>0</v>
      </c>
      <c r="R921" s="187">
        <f>Q921*H921</f>
        <v>0</v>
      </c>
      <c r="S921" s="187">
        <v>0</v>
      </c>
      <c r="T921" s="188">
        <f>S921*H921</f>
        <v>0</v>
      </c>
      <c r="U921" s="33"/>
      <c r="V921" s="33"/>
      <c r="W921" s="33"/>
      <c r="X921" s="33"/>
      <c r="Y921" s="33"/>
      <c r="Z921" s="33"/>
      <c r="AA921" s="33"/>
      <c r="AB921" s="33"/>
      <c r="AC921" s="33"/>
      <c r="AD921" s="33"/>
      <c r="AE921" s="33"/>
      <c r="AR921" s="189" t="s">
        <v>249</v>
      </c>
      <c r="AT921" s="189" t="s">
        <v>449</v>
      </c>
      <c r="AU921" s="189" t="s">
        <v>83</v>
      </c>
      <c r="AY921" s="16" t="s">
        <v>123</v>
      </c>
      <c r="BE921" s="190">
        <f>IF(N921="základní",J921,0)</f>
        <v>0</v>
      </c>
      <c r="BF921" s="190">
        <f>IF(N921="snížená",J921,0)</f>
        <v>0</v>
      </c>
      <c r="BG921" s="190">
        <f>IF(N921="zákl. přenesená",J921,0)</f>
        <v>0</v>
      </c>
      <c r="BH921" s="190">
        <f>IF(N921="sníž. přenesená",J921,0)</f>
        <v>0</v>
      </c>
      <c r="BI921" s="190">
        <f>IF(N921="nulová",J921,0)</f>
        <v>0</v>
      </c>
      <c r="BJ921" s="16" t="s">
        <v>83</v>
      </c>
      <c r="BK921" s="190">
        <f>ROUND(I921*H921,2)</f>
        <v>0</v>
      </c>
      <c r="BL921" s="16" t="s">
        <v>249</v>
      </c>
      <c r="BM921" s="189" t="s">
        <v>813</v>
      </c>
    </row>
    <row r="922" spans="1:65" s="2" customFormat="1" ht="19.5">
      <c r="A922" s="33"/>
      <c r="B922" s="34"/>
      <c r="C922" s="35"/>
      <c r="D922" s="191" t="s">
        <v>131</v>
      </c>
      <c r="E922" s="35"/>
      <c r="F922" s="192" t="s">
        <v>812</v>
      </c>
      <c r="G922" s="35"/>
      <c r="H922" s="35"/>
      <c r="I922" s="193"/>
      <c r="J922" s="35"/>
      <c r="K922" s="35"/>
      <c r="L922" s="38"/>
      <c r="M922" s="194"/>
      <c r="N922" s="195"/>
      <c r="O922" s="70"/>
      <c r="P922" s="70"/>
      <c r="Q922" s="70"/>
      <c r="R922" s="70"/>
      <c r="S922" s="70"/>
      <c r="T922" s="71"/>
      <c r="U922" s="33"/>
      <c r="V922" s="33"/>
      <c r="W922" s="33"/>
      <c r="X922" s="33"/>
      <c r="Y922" s="33"/>
      <c r="Z922" s="33"/>
      <c r="AA922" s="33"/>
      <c r="AB922" s="33"/>
      <c r="AC922" s="33"/>
      <c r="AD922" s="33"/>
      <c r="AE922" s="33"/>
      <c r="AT922" s="16" t="s">
        <v>131</v>
      </c>
      <c r="AU922" s="16" t="s">
        <v>83</v>
      </c>
    </row>
    <row r="923" spans="1:65" s="12" customFormat="1" ht="11.25">
      <c r="B923" s="196"/>
      <c r="C923" s="197"/>
      <c r="D923" s="191" t="s">
        <v>132</v>
      </c>
      <c r="E923" s="198" t="s">
        <v>1</v>
      </c>
      <c r="F923" s="199" t="s">
        <v>210</v>
      </c>
      <c r="G923" s="197"/>
      <c r="H923" s="200">
        <v>14</v>
      </c>
      <c r="I923" s="201"/>
      <c r="J923" s="197"/>
      <c r="K923" s="197"/>
      <c r="L923" s="202"/>
      <c r="M923" s="203"/>
      <c r="N923" s="204"/>
      <c r="O923" s="204"/>
      <c r="P923" s="204"/>
      <c r="Q923" s="204"/>
      <c r="R923" s="204"/>
      <c r="S923" s="204"/>
      <c r="T923" s="205"/>
      <c r="AT923" s="206" t="s">
        <v>132</v>
      </c>
      <c r="AU923" s="206" t="s">
        <v>83</v>
      </c>
      <c r="AV923" s="12" t="s">
        <v>85</v>
      </c>
      <c r="AW923" s="12" t="s">
        <v>31</v>
      </c>
      <c r="AX923" s="12" t="s">
        <v>75</v>
      </c>
      <c r="AY923" s="206" t="s">
        <v>123</v>
      </c>
    </row>
    <row r="924" spans="1:65" s="13" customFormat="1" ht="11.25">
      <c r="B924" s="207"/>
      <c r="C924" s="208"/>
      <c r="D924" s="191" t="s">
        <v>132</v>
      </c>
      <c r="E924" s="209" t="s">
        <v>1</v>
      </c>
      <c r="F924" s="210" t="s">
        <v>134</v>
      </c>
      <c r="G924" s="208"/>
      <c r="H924" s="211">
        <v>14</v>
      </c>
      <c r="I924" s="212"/>
      <c r="J924" s="208"/>
      <c r="K924" s="208"/>
      <c r="L924" s="213"/>
      <c r="M924" s="214"/>
      <c r="N924" s="215"/>
      <c r="O924" s="215"/>
      <c r="P924" s="215"/>
      <c r="Q924" s="215"/>
      <c r="R924" s="215"/>
      <c r="S924" s="215"/>
      <c r="T924" s="216"/>
      <c r="AT924" s="217" t="s">
        <v>132</v>
      </c>
      <c r="AU924" s="217" t="s">
        <v>83</v>
      </c>
      <c r="AV924" s="13" t="s">
        <v>135</v>
      </c>
      <c r="AW924" s="13" t="s">
        <v>31</v>
      </c>
      <c r="AX924" s="13" t="s">
        <v>83</v>
      </c>
      <c r="AY924" s="217" t="s">
        <v>123</v>
      </c>
    </row>
    <row r="925" spans="1:65" s="2" customFormat="1" ht="36">
      <c r="A925" s="33"/>
      <c r="B925" s="34"/>
      <c r="C925" s="228" t="s">
        <v>814</v>
      </c>
      <c r="D925" s="228" t="s">
        <v>449</v>
      </c>
      <c r="E925" s="229" t="s">
        <v>815</v>
      </c>
      <c r="F925" s="230" t="s">
        <v>816</v>
      </c>
      <c r="G925" s="231" t="s">
        <v>127</v>
      </c>
      <c r="H925" s="232">
        <v>14</v>
      </c>
      <c r="I925" s="233"/>
      <c r="J925" s="234">
        <f>ROUND(I925*H925,2)</f>
        <v>0</v>
      </c>
      <c r="K925" s="230" t="s">
        <v>128</v>
      </c>
      <c r="L925" s="38"/>
      <c r="M925" s="235" t="s">
        <v>1</v>
      </c>
      <c r="N925" s="236" t="s">
        <v>40</v>
      </c>
      <c r="O925" s="70"/>
      <c r="P925" s="187">
        <f>O925*H925</f>
        <v>0</v>
      </c>
      <c r="Q925" s="187">
        <v>0</v>
      </c>
      <c r="R925" s="187">
        <f>Q925*H925</f>
        <v>0</v>
      </c>
      <c r="S925" s="187">
        <v>0</v>
      </c>
      <c r="T925" s="188">
        <f>S925*H925</f>
        <v>0</v>
      </c>
      <c r="U925" s="33"/>
      <c r="V925" s="33"/>
      <c r="W925" s="33"/>
      <c r="X925" s="33"/>
      <c r="Y925" s="33"/>
      <c r="Z925" s="33"/>
      <c r="AA925" s="33"/>
      <c r="AB925" s="33"/>
      <c r="AC925" s="33"/>
      <c r="AD925" s="33"/>
      <c r="AE925" s="33"/>
      <c r="AR925" s="189" t="s">
        <v>249</v>
      </c>
      <c r="AT925" s="189" t="s">
        <v>449</v>
      </c>
      <c r="AU925" s="189" t="s">
        <v>83</v>
      </c>
      <c r="AY925" s="16" t="s">
        <v>123</v>
      </c>
      <c r="BE925" s="190">
        <f>IF(N925="základní",J925,0)</f>
        <v>0</v>
      </c>
      <c r="BF925" s="190">
        <f>IF(N925="snížená",J925,0)</f>
        <v>0</v>
      </c>
      <c r="BG925" s="190">
        <f>IF(N925="zákl. přenesená",J925,0)</f>
        <v>0</v>
      </c>
      <c r="BH925" s="190">
        <f>IF(N925="sníž. přenesená",J925,0)</f>
        <v>0</v>
      </c>
      <c r="BI925" s="190">
        <f>IF(N925="nulová",J925,0)</f>
        <v>0</v>
      </c>
      <c r="BJ925" s="16" t="s">
        <v>83</v>
      </c>
      <c r="BK925" s="190">
        <f>ROUND(I925*H925,2)</f>
        <v>0</v>
      </c>
      <c r="BL925" s="16" t="s">
        <v>249</v>
      </c>
      <c r="BM925" s="189" t="s">
        <v>817</v>
      </c>
    </row>
    <row r="926" spans="1:65" s="2" customFormat="1" ht="39">
      <c r="A926" s="33"/>
      <c r="B926" s="34"/>
      <c r="C926" s="35"/>
      <c r="D926" s="191" t="s">
        <v>131</v>
      </c>
      <c r="E926" s="35"/>
      <c r="F926" s="192" t="s">
        <v>818</v>
      </c>
      <c r="G926" s="35"/>
      <c r="H926" s="35"/>
      <c r="I926" s="193"/>
      <c r="J926" s="35"/>
      <c r="K926" s="35"/>
      <c r="L926" s="38"/>
      <c r="M926" s="194"/>
      <c r="N926" s="195"/>
      <c r="O926" s="70"/>
      <c r="P926" s="70"/>
      <c r="Q926" s="70"/>
      <c r="R926" s="70"/>
      <c r="S926" s="70"/>
      <c r="T926" s="71"/>
      <c r="U926" s="33"/>
      <c r="V926" s="33"/>
      <c r="W926" s="33"/>
      <c r="X926" s="33"/>
      <c r="Y926" s="33"/>
      <c r="Z926" s="33"/>
      <c r="AA926" s="33"/>
      <c r="AB926" s="33"/>
      <c r="AC926" s="33"/>
      <c r="AD926" s="33"/>
      <c r="AE926" s="33"/>
      <c r="AT926" s="16" t="s">
        <v>131</v>
      </c>
      <c r="AU926" s="16" t="s">
        <v>83</v>
      </c>
    </row>
    <row r="927" spans="1:65" s="12" customFormat="1" ht="11.25">
      <c r="B927" s="196"/>
      <c r="C927" s="197"/>
      <c r="D927" s="191" t="s">
        <v>132</v>
      </c>
      <c r="E927" s="198" t="s">
        <v>1</v>
      </c>
      <c r="F927" s="199" t="s">
        <v>210</v>
      </c>
      <c r="G927" s="197"/>
      <c r="H927" s="200">
        <v>14</v>
      </c>
      <c r="I927" s="201"/>
      <c r="J927" s="197"/>
      <c r="K927" s="197"/>
      <c r="L927" s="202"/>
      <c r="M927" s="203"/>
      <c r="N927" s="204"/>
      <c r="O927" s="204"/>
      <c r="P927" s="204"/>
      <c r="Q927" s="204"/>
      <c r="R927" s="204"/>
      <c r="S927" s="204"/>
      <c r="T927" s="205"/>
      <c r="AT927" s="206" t="s">
        <v>132</v>
      </c>
      <c r="AU927" s="206" t="s">
        <v>83</v>
      </c>
      <c r="AV927" s="12" t="s">
        <v>85</v>
      </c>
      <c r="AW927" s="12" t="s">
        <v>31</v>
      </c>
      <c r="AX927" s="12" t="s">
        <v>75</v>
      </c>
      <c r="AY927" s="206" t="s">
        <v>123</v>
      </c>
    </row>
    <row r="928" spans="1:65" s="13" customFormat="1" ht="11.25">
      <c r="B928" s="207"/>
      <c r="C928" s="208"/>
      <c r="D928" s="191" t="s">
        <v>132</v>
      </c>
      <c r="E928" s="209" t="s">
        <v>1</v>
      </c>
      <c r="F928" s="210" t="s">
        <v>134</v>
      </c>
      <c r="G928" s="208"/>
      <c r="H928" s="211">
        <v>14</v>
      </c>
      <c r="I928" s="212"/>
      <c r="J928" s="208"/>
      <c r="K928" s="208"/>
      <c r="L928" s="213"/>
      <c r="M928" s="214"/>
      <c r="N928" s="215"/>
      <c r="O928" s="215"/>
      <c r="P928" s="215"/>
      <c r="Q928" s="215"/>
      <c r="R928" s="215"/>
      <c r="S928" s="215"/>
      <c r="T928" s="216"/>
      <c r="AT928" s="217" t="s">
        <v>132</v>
      </c>
      <c r="AU928" s="217" t="s">
        <v>83</v>
      </c>
      <c r="AV928" s="13" t="s">
        <v>135</v>
      </c>
      <c r="AW928" s="13" t="s">
        <v>31</v>
      </c>
      <c r="AX928" s="13" t="s">
        <v>83</v>
      </c>
      <c r="AY928" s="217" t="s">
        <v>123</v>
      </c>
    </row>
    <row r="929" spans="1:65" s="2" customFormat="1" ht="16.5" customHeight="1">
      <c r="A929" s="33"/>
      <c r="B929" s="34"/>
      <c r="C929" s="228" t="s">
        <v>819</v>
      </c>
      <c r="D929" s="228" t="s">
        <v>449</v>
      </c>
      <c r="E929" s="229" t="s">
        <v>820</v>
      </c>
      <c r="F929" s="230" t="s">
        <v>821</v>
      </c>
      <c r="G929" s="231" t="s">
        <v>127</v>
      </c>
      <c r="H929" s="232">
        <v>42</v>
      </c>
      <c r="I929" s="233"/>
      <c r="J929" s="234">
        <f>ROUND(I929*H929,2)</f>
        <v>0</v>
      </c>
      <c r="K929" s="230" t="s">
        <v>128</v>
      </c>
      <c r="L929" s="38"/>
      <c r="M929" s="235" t="s">
        <v>1</v>
      </c>
      <c r="N929" s="236" t="s">
        <v>40</v>
      </c>
      <c r="O929" s="70"/>
      <c r="P929" s="187">
        <f>O929*H929</f>
        <v>0</v>
      </c>
      <c r="Q929" s="187">
        <v>0</v>
      </c>
      <c r="R929" s="187">
        <f>Q929*H929</f>
        <v>0</v>
      </c>
      <c r="S929" s="187">
        <v>0</v>
      </c>
      <c r="T929" s="188">
        <f>S929*H929</f>
        <v>0</v>
      </c>
      <c r="U929" s="33"/>
      <c r="V929" s="33"/>
      <c r="W929" s="33"/>
      <c r="X929" s="33"/>
      <c r="Y929" s="33"/>
      <c r="Z929" s="33"/>
      <c r="AA929" s="33"/>
      <c r="AB929" s="33"/>
      <c r="AC929" s="33"/>
      <c r="AD929" s="33"/>
      <c r="AE929" s="33"/>
      <c r="AR929" s="189" t="s">
        <v>249</v>
      </c>
      <c r="AT929" s="189" t="s">
        <v>449</v>
      </c>
      <c r="AU929" s="189" t="s">
        <v>83</v>
      </c>
      <c r="AY929" s="16" t="s">
        <v>123</v>
      </c>
      <c r="BE929" s="190">
        <f>IF(N929="základní",J929,0)</f>
        <v>0</v>
      </c>
      <c r="BF929" s="190">
        <f>IF(N929="snížená",J929,0)</f>
        <v>0</v>
      </c>
      <c r="BG929" s="190">
        <f>IF(N929="zákl. přenesená",J929,0)</f>
        <v>0</v>
      </c>
      <c r="BH929" s="190">
        <f>IF(N929="sníž. přenesená",J929,0)</f>
        <v>0</v>
      </c>
      <c r="BI929" s="190">
        <f>IF(N929="nulová",J929,0)</f>
        <v>0</v>
      </c>
      <c r="BJ929" s="16" t="s">
        <v>83</v>
      </c>
      <c r="BK929" s="190">
        <f>ROUND(I929*H929,2)</f>
        <v>0</v>
      </c>
      <c r="BL929" s="16" t="s">
        <v>249</v>
      </c>
      <c r="BM929" s="189" t="s">
        <v>822</v>
      </c>
    </row>
    <row r="930" spans="1:65" s="2" customFormat="1" ht="19.5">
      <c r="A930" s="33"/>
      <c r="B930" s="34"/>
      <c r="C930" s="35"/>
      <c r="D930" s="191" t="s">
        <v>131</v>
      </c>
      <c r="E930" s="35"/>
      <c r="F930" s="192" t="s">
        <v>823</v>
      </c>
      <c r="G930" s="35"/>
      <c r="H930" s="35"/>
      <c r="I930" s="193"/>
      <c r="J930" s="35"/>
      <c r="K930" s="35"/>
      <c r="L930" s="38"/>
      <c r="M930" s="194"/>
      <c r="N930" s="195"/>
      <c r="O930" s="70"/>
      <c r="P930" s="70"/>
      <c r="Q930" s="70"/>
      <c r="R930" s="70"/>
      <c r="S930" s="70"/>
      <c r="T930" s="71"/>
      <c r="U930" s="33"/>
      <c r="V930" s="33"/>
      <c r="W930" s="33"/>
      <c r="X930" s="33"/>
      <c r="Y930" s="33"/>
      <c r="Z930" s="33"/>
      <c r="AA930" s="33"/>
      <c r="AB930" s="33"/>
      <c r="AC930" s="33"/>
      <c r="AD930" s="33"/>
      <c r="AE930" s="33"/>
      <c r="AT930" s="16" t="s">
        <v>131</v>
      </c>
      <c r="AU930" s="16" t="s">
        <v>83</v>
      </c>
    </row>
    <row r="931" spans="1:65" s="12" customFormat="1" ht="11.25">
      <c r="B931" s="196"/>
      <c r="C931" s="197"/>
      <c r="D931" s="191" t="s">
        <v>132</v>
      </c>
      <c r="E931" s="198" t="s">
        <v>1</v>
      </c>
      <c r="F931" s="199" t="s">
        <v>395</v>
      </c>
      <c r="G931" s="197"/>
      <c r="H931" s="200">
        <v>42</v>
      </c>
      <c r="I931" s="201"/>
      <c r="J931" s="197"/>
      <c r="K931" s="197"/>
      <c r="L931" s="202"/>
      <c r="M931" s="203"/>
      <c r="N931" s="204"/>
      <c r="O931" s="204"/>
      <c r="P931" s="204"/>
      <c r="Q931" s="204"/>
      <c r="R931" s="204"/>
      <c r="S931" s="204"/>
      <c r="T931" s="205"/>
      <c r="AT931" s="206" t="s">
        <v>132</v>
      </c>
      <c r="AU931" s="206" t="s">
        <v>83</v>
      </c>
      <c r="AV931" s="12" t="s">
        <v>85</v>
      </c>
      <c r="AW931" s="12" t="s">
        <v>31</v>
      </c>
      <c r="AX931" s="12" t="s">
        <v>75</v>
      </c>
      <c r="AY931" s="206" t="s">
        <v>123</v>
      </c>
    </row>
    <row r="932" spans="1:65" s="13" customFormat="1" ht="11.25">
      <c r="B932" s="207"/>
      <c r="C932" s="208"/>
      <c r="D932" s="191" t="s">
        <v>132</v>
      </c>
      <c r="E932" s="209" t="s">
        <v>1</v>
      </c>
      <c r="F932" s="210" t="s">
        <v>134</v>
      </c>
      <c r="G932" s="208"/>
      <c r="H932" s="211">
        <v>42</v>
      </c>
      <c r="I932" s="212"/>
      <c r="J932" s="208"/>
      <c r="K932" s="208"/>
      <c r="L932" s="213"/>
      <c r="M932" s="214"/>
      <c r="N932" s="215"/>
      <c r="O932" s="215"/>
      <c r="P932" s="215"/>
      <c r="Q932" s="215"/>
      <c r="R932" s="215"/>
      <c r="S932" s="215"/>
      <c r="T932" s="216"/>
      <c r="AT932" s="217" t="s">
        <v>132</v>
      </c>
      <c r="AU932" s="217" t="s">
        <v>83</v>
      </c>
      <c r="AV932" s="13" t="s">
        <v>135</v>
      </c>
      <c r="AW932" s="13" t="s">
        <v>31</v>
      </c>
      <c r="AX932" s="13" t="s">
        <v>83</v>
      </c>
      <c r="AY932" s="217" t="s">
        <v>123</v>
      </c>
    </row>
    <row r="933" spans="1:65" s="2" customFormat="1" ht="21.75" customHeight="1">
      <c r="A933" s="33"/>
      <c r="B933" s="34"/>
      <c r="C933" s="228" t="s">
        <v>824</v>
      </c>
      <c r="D933" s="228" t="s">
        <v>449</v>
      </c>
      <c r="E933" s="229" t="s">
        <v>825</v>
      </c>
      <c r="F933" s="230" t="s">
        <v>826</v>
      </c>
      <c r="G933" s="231" t="s">
        <v>127</v>
      </c>
      <c r="H933" s="232">
        <v>42</v>
      </c>
      <c r="I933" s="233"/>
      <c r="J933" s="234">
        <f>ROUND(I933*H933,2)</f>
        <v>0</v>
      </c>
      <c r="K933" s="230" t="s">
        <v>128</v>
      </c>
      <c r="L933" s="38"/>
      <c r="M933" s="235" t="s">
        <v>1</v>
      </c>
      <c r="N933" s="236" t="s">
        <v>40</v>
      </c>
      <c r="O933" s="70"/>
      <c r="P933" s="187">
        <f>O933*H933</f>
        <v>0</v>
      </c>
      <c r="Q933" s="187">
        <v>0</v>
      </c>
      <c r="R933" s="187">
        <f>Q933*H933</f>
        <v>0</v>
      </c>
      <c r="S933" s="187">
        <v>0</v>
      </c>
      <c r="T933" s="188">
        <f>S933*H933</f>
        <v>0</v>
      </c>
      <c r="U933" s="33"/>
      <c r="V933" s="33"/>
      <c r="W933" s="33"/>
      <c r="X933" s="33"/>
      <c r="Y933" s="33"/>
      <c r="Z933" s="33"/>
      <c r="AA933" s="33"/>
      <c r="AB933" s="33"/>
      <c r="AC933" s="33"/>
      <c r="AD933" s="33"/>
      <c r="AE933" s="33"/>
      <c r="AR933" s="189" t="s">
        <v>249</v>
      </c>
      <c r="AT933" s="189" t="s">
        <v>449</v>
      </c>
      <c r="AU933" s="189" t="s">
        <v>83</v>
      </c>
      <c r="AY933" s="16" t="s">
        <v>123</v>
      </c>
      <c r="BE933" s="190">
        <f>IF(N933="základní",J933,0)</f>
        <v>0</v>
      </c>
      <c r="BF933" s="190">
        <f>IF(N933="snížená",J933,0)</f>
        <v>0</v>
      </c>
      <c r="BG933" s="190">
        <f>IF(N933="zákl. přenesená",J933,0)</f>
        <v>0</v>
      </c>
      <c r="BH933" s="190">
        <f>IF(N933="sníž. přenesená",J933,0)</f>
        <v>0</v>
      </c>
      <c r="BI933" s="190">
        <f>IF(N933="nulová",J933,0)</f>
        <v>0</v>
      </c>
      <c r="BJ933" s="16" t="s">
        <v>83</v>
      </c>
      <c r="BK933" s="190">
        <f>ROUND(I933*H933,2)</f>
        <v>0</v>
      </c>
      <c r="BL933" s="16" t="s">
        <v>249</v>
      </c>
      <c r="BM933" s="189" t="s">
        <v>827</v>
      </c>
    </row>
    <row r="934" spans="1:65" s="2" customFormat="1" ht="11.25">
      <c r="A934" s="33"/>
      <c r="B934" s="34"/>
      <c r="C934" s="35"/>
      <c r="D934" s="191" t="s">
        <v>131</v>
      </c>
      <c r="E934" s="35"/>
      <c r="F934" s="192" t="s">
        <v>826</v>
      </c>
      <c r="G934" s="35"/>
      <c r="H934" s="35"/>
      <c r="I934" s="193"/>
      <c r="J934" s="35"/>
      <c r="K934" s="35"/>
      <c r="L934" s="38"/>
      <c r="M934" s="194"/>
      <c r="N934" s="195"/>
      <c r="O934" s="70"/>
      <c r="P934" s="70"/>
      <c r="Q934" s="70"/>
      <c r="R934" s="70"/>
      <c r="S934" s="70"/>
      <c r="T934" s="71"/>
      <c r="U934" s="33"/>
      <c r="V934" s="33"/>
      <c r="W934" s="33"/>
      <c r="X934" s="33"/>
      <c r="Y934" s="33"/>
      <c r="Z934" s="33"/>
      <c r="AA934" s="33"/>
      <c r="AB934" s="33"/>
      <c r="AC934" s="33"/>
      <c r="AD934" s="33"/>
      <c r="AE934" s="33"/>
      <c r="AT934" s="16" t="s">
        <v>131</v>
      </c>
      <c r="AU934" s="16" t="s">
        <v>83</v>
      </c>
    </row>
    <row r="935" spans="1:65" s="12" customFormat="1" ht="11.25">
      <c r="B935" s="196"/>
      <c r="C935" s="197"/>
      <c r="D935" s="191" t="s">
        <v>132</v>
      </c>
      <c r="E935" s="198" t="s">
        <v>1</v>
      </c>
      <c r="F935" s="199" t="s">
        <v>395</v>
      </c>
      <c r="G935" s="197"/>
      <c r="H935" s="200">
        <v>42</v>
      </c>
      <c r="I935" s="201"/>
      <c r="J935" s="197"/>
      <c r="K935" s="197"/>
      <c r="L935" s="202"/>
      <c r="M935" s="203"/>
      <c r="N935" s="204"/>
      <c r="O935" s="204"/>
      <c r="P935" s="204"/>
      <c r="Q935" s="204"/>
      <c r="R935" s="204"/>
      <c r="S935" s="204"/>
      <c r="T935" s="205"/>
      <c r="AT935" s="206" t="s">
        <v>132</v>
      </c>
      <c r="AU935" s="206" t="s">
        <v>83</v>
      </c>
      <c r="AV935" s="12" t="s">
        <v>85</v>
      </c>
      <c r="AW935" s="12" t="s">
        <v>31</v>
      </c>
      <c r="AX935" s="12" t="s">
        <v>75</v>
      </c>
      <c r="AY935" s="206" t="s">
        <v>123</v>
      </c>
    </row>
    <row r="936" spans="1:65" s="13" customFormat="1" ht="11.25">
      <c r="B936" s="207"/>
      <c r="C936" s="208"/>
      <c r="D936" s="191" t="s">
        <v>132</v>
      </c>
      <c r="E936" s="209" t="s">
        <v>1</v>
      </c>
      <c r="F936" s="210" t="s">
        <v>134</v>
      </c>
      <c r="G936" s="208"/>
      <c r="H936" s="211">
        <v>42</v>
      </c>
      <c r="I936" s="212"/>
      <c r="J936" s="208"/>
      <c r="K936" s="208"/>
      <c r="L936" s="213"/>
      <c r="M936" s="214"/>
      <c r="N936" s="215"/>
      <c r="O936" s="215"/>
      <c r="P936" s="215"/>
      <c r="Q936" s="215"/>
      <c r="R936" s="215"/>
      <c r="S936" s="215"/>
      <c r="T936" s="216"/>
      <c r="AT936" s="217" t="s">
        <v>132</v>
      </c>
      <c r="AU936" s="217" t="s">
        <v>83</v>
      </c>
      <c r="AV936" s="13" t="s">
        <v>135</v>
      </c>
      <c r="AW936" s="13" t="s">
        <v>31</v>
      </c>
      <c r="AX936" s="13" t="s">
        <v>83</v>
      </c>
      <c r="AY936" s="217" t="s">
        <v>123</v>
      </c>
    </row>
    <row r="937" spans="1:65" s="2" customFormat="1" ht="24">
      <c r="A937" s="33"/>
      <c r="B937" s="34"/>
      <c r="C937" s="228" t="s">
        <v>420</v>
      </c>
      <c r="D937" s="228" t="s">
        <v>449</v>
      </c>
      <c r="E937" s="229" t="s">
        <v>828</v>
      </c>
      <c r="F937" s="230" t="s">
        <v>829</v>
      </c>
      <c r="G937" s="231" t="s">
        <v>127</v>
      </c>
      <c r="H937" s="232">
        <v>8</v>
      </c>
      <c r="I937" s="233"/>
      <c r="J937" s="234">
        <f>ROUND(I937*H937,2)</f>
        <v>0</v>
      </c>
      <c r="K937" s="230" t="s">
        <v>128</v>
      </c>
      <c r="L937" s="38"/>
      <c r="M937" s="235" t="s">
        <v>1</v>
      </c>
      <c r="N937" s="236" t="s">
        <v>40</v>
      </c>
      <c r="O937" s="70"/>
      <c r="P937" s="187">
        <f>O937*H937</f>
        <v>0</v>
      </c>
      <c r="Q937" s="187">
        <v>0</v>
      </c>
      <c r="R937" s="187">
        <f>Q937*H937</f>
        <v>0</v>
      </c>
      <c r="S937" s="187">
        <v>0</v>
      </c>
      <c r="T937" s="188">
        <f>S937*H937</f>
        <v>0</v>
      </c>
      <c r="U937" s="33"/>
      <c r="V937" s="33"/>
      <c r="W937" s="33"/>
      <c r="X937" s="33"/>
      <c r="Y937" s="33"/>
      <c r="Z937" s="33"/>
      <c r="AA937" s="33"/>
      <c r="AB937" s="33"/>
      <c r="AC937" s="33"/>
      <c r="AD937" s="33"/>
      <c r="AE937" s="33"/>
      <c r="AR937" s="189" t="s">
        <v>249</v>
      </c>
      <c r="AT937" s="189" t="s">
        <v>449</v>
      </c>
      <c r="AU937" s="189" t="s">
        <v>83</v>
      </c>
      <c r="AY937" s="16" t="s">
        <v>123</v>
      </c>
      <c r="BE937" s="190">
        <f>IF(N937="základní",J937,0)</f>
        <v>0</v>
      </c>
      <c r="BF937" s="190">
        <f>IF(N937="snížená",J937,0)</f>
        <v>0</v>
      </c>
      <c r="BG937" s="190">
        <f>IF(N937="zákl. přenesená",J937,0)</f>
        <v>0</v>
      </c>
      <c r="BH937" s="190">
        <f>IF(N937="sníž. přenesená",J937,0)</f>
        <v>0</v>
      </c>
      <c r="BI937" s="190">
        <f>IF(N937="nulová",J937,0)</f>
        <v>0</v>
      </c>
      <c r="BJ937" s="16" t="s">
        <v>83</v>
      </c>
      <c r="BK937" s="190">
        <f>ROUND(I937*H937,2)</f>
        <v>0</v>
      </c>
      <c r="BL937" s="16" t="s">
        <v>249</v>
      </c>
      <c r="BM937" s="189" t="s">
        <v>830</v>
      </c>
    </row>
    <row r="938" spans="1:65" s="2" customFormat="1" ht="29.25">
      <c r="A938" s="33"/>
      <c r="B938" s="34"/>
      <c r="C938" s="35"/>
      <c r="D938" s="191" t="s">
        <v>131</v>
      </c>
      <c r="E938" s="35"/>
      <c r="F938" s="192" t="s">
        <v>831</v>
      </c>
      <c r="G938" s="35"/>
      <c r="H938" s="35"/>
      <c r="I938" s="193"/>
      <c r="J938" s="35"/>
      <c r="K938" s="35"/>
      <c r="L938" s="38"/>
      <c r="M938" s="194"/>
      <c r="N938" s="195"/>
      <c r="O938" s="70"/>
      <c r="P938" s="70"/>
      <c r="Q938" s="70"/>
      <c r="R938" s="70"/>
      <c r="S938" s="70"/>
      <c r="T938" s="71"/>
      <c r="U938" s="33"/>
      <c r="V938" s="33"/>
      <c r="W938" s="33"/>
      <c r="X938" s="33"/>
      <c r="Y938" s="33"/>
      <c r="Z938" s="33"/>
      <c r="AA938" s="33"/>
      <c r="AB938" s="33"/>
      <c r="AC938" s="33"/>
      <c r="AD938" s="33"/>
      <c r="AE938" s="33"/>
      <c r="AT938" s="16" t="s">
        <v>131</v>
      </c>
      <c r="AU938" s="16" t="s">
        <v>83</v>
      </c>
    </row>
    <row r="939" spans="1:65" s="14" customFormat="1" ht="11.25">
      <c r="B939" s="218"/>
      <c r="C939" s="219"/>
      <c r="D939" s="191" t="s">
        <v>132</v>
      </c>
      <c r="E939" s="220" t="s">
        <v>1</v>
      </c>
      <c r="F939" s="221" t="s">
        <v>640</v>
      </c>
      <c r="G939" s="219"/>
      <c r="H939" s="220" t="s">
        <v>1</v>
      </c>
      <c r="I939" s="222"/>
      <c r="J939" s="219"/>
      <c r="K939" s="219"/>
      <c r="L939" s="223"/>
      <c r="M939" s="224"/>
      <c r="N939" s="225"/>
      <c r="O939" s="225"/>
      <c r="P939" s="225"/>
      <c r="Q939" s="225"/>
      <c r="R939" s="225"/>
      <c r="S939" s="225"/>
      <c r="T939" s="226"/>
      <c r="AT939" s="227" t="s">
        <v>132</v>
      </c>
      <c r="AU939" s="227" t="s">
        <v>83</v>
      </c>
      <c r="AV939" s="14" t="s">
        <v>83</v>
      </c>
      <c r="AW939" s="14" t="s">
        <v>31</v>
      </c>
      <c r="AX939" s="14" t="s">
        <v>75</v>
      </c>
      <c r="AY939" s="227" t="s">
        <v>123</v>
      </c>
    </row>
    <row r="940" spans="1:65" s="12" customFormat="1" ht="11.25">
      <c r="B940" s="196"/>
      <c r="C940" s="197"/>
      <c r="D940" s="191" t="s">
        <v>132</v>
      </c>
      <c r="E940" s="198" t="s">
        <v>1</v>
      </c>
      <c r="F940" s="199" t="s">
        <v>161</v>
      </c>
      <c r="G940" s="197"/>
      <c r="H940" s="200">
        <v>8</v>
      </c>
      <c r="I940" s="201"/>
      <c r="J940" s="197"/>
      <c r="K940" s="197"/>
      <c r="L940" s="202"/>
      <c r="M940" s="203"/>
      <c r="N940" s="204"/>
      <c r="O940" s="204"/>
      <c r="P940" s="204"/>
      <c r="Q940" s="204"/>
      <c r="R940" s="204"/>
      <c r="S940" s="204"/>
      <c r="T940" s="205"/>
      <c r="AT940" s="206" t="s">
        <v>132</v>
      </c>
      <c r="AU940" s="206" t="s">
        <v>83</v>
      </c>
      <c r="AV940" s="12" t="s">
        <v>85</v>
      </c>
      <c r="AW940" s="12" t="s">
        <v>31</v>
      </c>
      <c r="AX940" s="12" t="s">
        <v>75</v>
      </c>
      <c r="AY940" s="206" t="s">
        <v>123</v>
      </c>
    </row>
    <row r="941" spans="1:65" s="13" customFormat="1" ht="11.25">
      <c r="B941" s="207"/>
      <c r="C941" s="208"/>
      <c r="D941" s="191" t="s">
        <v>132</v>
      </c>
      <c r="E941" s="209" t="s">
        <v>1</v>
      </c>
      <c r="F941" s="210" t="s">
        <v>134</v>
      </c>
      <c r="G941" s="208"/>
      <c r="H941" s="211">
        <v>8</v>
      </c>
      <c r="I941" s="212"/>
      <c r="J941" s="208"/>
      <c r="K941" s="208"/>
      <c r="L941" s="213"/>
      <c r="M941" s="214"/>
      <c r="N941" s="215"/>
      <c r="O941" s="215"/>
      <c r="P941" s="215"/>
      <c r="Q941" s="215"/>
      <c r="R941" s="215"/>
      <c r="S941" s="215"/>
      <c r="T941" s="216"/>
      <c r="AT941" s="217" t="s">
        <v>132</v>
      </c>
      <c r="AU941" s="217" t="s">
        <v>83</v>
      </c>
      <c r="AV941" s="13" t="s">
        <v>135</v>
      </c>
      <c r="AW941" s="13" t="s">
        <v>31</v>
      </c>
      <c r="AX941" s="13" t="s">
        <v>83</v>
      </c>
      <c r="AY941" s="217" t="s">
        <v>123</v>
      </c>
    </row>
    <row r="942" spans="1:65" s="2" customFormat="1" ht="16.5" customHeight="1">
      <c r="A942" s="33"/>
      <c r="B942" s="34"/>
      <c r="C942" s="228" t="s">
        <v>832</v>
      </c>
      <c r="D942" s="228" t="s">
        <v>449</v>
      </c>
      <c r="E942" s="229" t="s">
        <v>833</v>
      </c>
      <c r="F942" s="230" t="s">
        <v>834</v>
      </c>
      <c r="G942" s="231" t="s">
        <v>127</v>
      </c>
      <c r="H942" s="232">
        <v>1</v>
      </c>
      <c r="I942" s="233"/>
      <c r="J942" s="234">
        <f>ROUND(I942*H942,2)</f>
        <v>0</v>
      </c>
      <c r="K942" s="230" t="s">
        <v>128</v>
      </c>
      <c r="L942" s="38"/>
      <c r="M942" s="235" t="s">
        <v>1</v>
      </c>
      <c r="N942" s="236" t="s">
        <v>40</v>
      </c>
      <c r="O942" s="70"/>
      <c r="P942" s="187">
        <f>O942*H942</f>
        <v>0</v>
      </c>
      <c r="Q942" s="187">
        <v>0</v>
      </c>
      <c r="R942" s="187">
        <f>Q942*H942</f>
        <v>0</v>
      </c>
      <c r="S942" s="187">
        <v>0</v>
      </c>
      <c r="T942" s="188">
        <f>S942*H942</f>
        <v>0</v>
      </c>
      <c r="U942" s="33"/>
      <c r="V942" s="33"/>
      <c r="W942" s="33"/>
      <c r="X942" s="33"/>
      <c r="Y942" s="33"/>
      <c r="Z942" s="33"/>
      <c r="AA942" s="33"/>
      <c r="AB942" s="33"/>
      <c r="AC942" s="33"/>
      <c r="AD942" s="33"/>
      <c r="AE942" s="33"/>
      <c r="AR942" s="189" t="s">
        <v>135</v>
      </c>
      <c r="AT942" s="189" t="s">
        <v>449</v>
      </c>
      <c r="AU942" s="189" t="s">
        <v>83</v>
      </c>
      <c r="AY942" s="16" t="s">
        <v>123</v>
      </c>
      <c r="BE942" s="190">
        <f>IF(N942="základní",J942,0)</f>
        <v>0</v>
      </c>
      <c r="BF942" s="190">
        <f>IF(N942="snížená",J942,0)</f>
        <v>0</v>
      </c>
      <c r="BG942" s="190">
        <f>IF(N942="zákl. přenesená",J942,0)</f>
        <v>0</v>
      </c>
      <c r="BH942" s="190">
        <f>IF(N942="sníž. přenesená",J942,0)</f>
        <v>0</v>
      </c>
      <c r="BI942" s="190">
        <f>IF(N942="nulová",J942,0)</f>
        <v>0</v>
      </c>
      <c r="BJ942" s="16" t="s">
        <v>83</v>
      </c>
      <c r="BK942" s="190">
        <f>ROUND(I942*H942,2)</f>
        <v>0</v>
      </c>
      <c r="BL942" s="16" t="s">
        <v>135</v>
      </c>
      <c r="BM942" s="189" t="s">
        <v>835</v>
      </c>
    </row>
    <row r="943" spans="1:65" s="2" customFormat="1" ht="48.75">
      <c r="A943" s="33"/>
      <c r="B943" s="34"/>
      <c r="C943" s="35"/>
      <c r="D943" s="191" t="s">
        <v>131</v>
      </c>
      <c r="E943" s="35"/>
      <c r="F943" s="192" t="s">
        <v>836</v>
      </c>
      <c r="G943" s="35"/>
      <c r="H943" s="35"/>
      <c r="I943" s="193"/>
      <c r="J943" s="35"/>
      <c r="K943" s="35"/>
      <c r="L943" s="38"/>
      <c r="M943" s="194"/>
      <c r="N943" s="195"/>
      <c r="O943" s="70"/>
      <c r="P943" s="70"/>
      <c r="Q943" s="70"/>
      <c r="R943" s="70"/>
      <c r="S943" s="70"/>
      <c r="T943" s="71"/>
      <c r="U943" s="33"/>
      <c r="V943" s="33"/>
      <c r="W943" s="33"/>
      <c r="X943" s="33"/>
      <c r="Y943" s="33"/>
      <c r="Z943" s="33"/>
      <c r="AA943" s="33"/>
      <c r="AB943" s="33"/>
      <c r="AC943" s="33"/>
      <c r="AD943" s="33"/>
      <c r="AE943" s="33"/>
      <c r="AT943" s="16" t="s">
        <v>131</v>
      </c>
      <c r="AU943" s="16" t="s">
        <v>83</v>
      </c>
    </row>
    <row r="944" spans="1:65" s="14" customFormat="1" ht="11.25">
      <c r="B944" s="218"/>
      <c r="C944" s="219"/>
      <c r="D944" s="191" t="s">
        <v>132</v>
      </c>
      <c r="E944" s="220" t="s">
        <v>1</v>
      </c>
      <c r="F944" s="221" t="s">
        <v>837</v>
      </c>
      <c r="G944" s="219"/>
      <c r="H944" s="220" t="s">
        <v>1</v>
      </c>
      <c r="I944" s="222"/>
      <c r="J944" s="219"/>
      <c r="K944" s="219"/>
      <c r="L944" s="223"/>
      <c r="M944" s="224"/>
      <c r="N944" s="225"/>
      <c r="O944" s="225"/>
      <c r="P944" s="225"/>
      <c r="Q944" s="225"/>
      <c r="R944" s="225"/>
      <c r="S944" s="225"/>
      <c r="T944" s="226"/>
      <c r="AT944" s="227" t="s">
        <v>132</v>
      </c>
      <c r="AU944" s="227" t="s">
        <v>83</v>
      </c>
      <c r="AV944" s="14" t="s">
        <v>83</v>
      </c>
      <c r="AW944" s="14" t="s">
        <v>31</v>
      </c>
      <c r="AX944" s="14" t="s">
        <v>75</v>
      </c>
      <c r="AY944" s="227" t="s">
        <v>123</v>
      </c>
    </row>
    <row r="945" spans="1:65" s="12" customFormat="1" ht="11.25">
      <c r="B945" s="196"/>
      <c r="C945" s="197"/>
      <c r="D945" s="191" t="s">
        <v>132</v>
      </c>
      <c r="E945" s="198" t="s">
        <v>1</v>
      </c>
      <c r="F945" s="199" t="s">
        <v>83</v>
      </c>
      <c r="G945" s="197"/>
      <c r="H945" s="200">
        <v>1</v>
      </c>
      <c r="I945" s="201"/>
      <c r="J945" s="197"/>
      <c r="K945" s="197"/>
      <c r="L945" s="202"/>
      <c r="M945" s="203"/>
      <c r="N945" s="204"/>
      <c r="O945" s="204"/>
      <c r="P945" s="204"/>
      <c r="Q945" s="204"/>
      <c r="R945" s="204"/>
      <c r="S945" s="204"/>
      <c r="T945" s="205"/>
      <c r="AT945" s="206" t="s">
        <v>132</v>
      </c>
      <c r="AU945" s="206" t="s">
        <v>83</v>
      </c>
      <c r="AV945" s="12" t="s">
        <v>85</v>
      </c>
      <c r="AW945" s="12" t="s">
        <v>31</v>
      </c>
      <c r="AX945" s="12" t="s">
        <v>75</v>
      </c>
      <c r="AY945" s="206" t="s">
        <v>123</v>
      </c>
    </row>
    <row r="946" spans="1:65" s="13" customFormat="1" ht="11.25">
      <c r="B946" s="207"/>
      <c r="C946" s="208"/>
      <c r="D946" s="191" t="s">
        <v>132</v>
      </c>
      <c r="E946" s="209" t="s">
        <v>1</v>
      </c>
      <c r="F946" s="210" t="s">
        <v>134</v>
      </c>
      <c r="G946" s="208"/>
      <c r="H946" s="211">
        <v>1</v>
      </c>
      <c r="I946" s="212"/>
      <c r="J946" s="208"/>
      <c r="K946" s="208"/>
      <c r="L946" s="213"/>
      <c r="M946" s="214"/>
      <c r="N946" s="215"/>
      <c r="O946" s="215"/>
      <c r="P946" s="215"/>
      <c r="Q946" s="215"/>
      <c r="R946" s="215"/>
      <c r="S946" s="215"/>
      <c r="T946" s="216"/>
      <c r="AT946" s="217" t="s">
        <v>132</v>
      </c>
      <c r="AU946" s="217" t="s">
        <v>83</v>
      </c>
      <c r="AV946" s="13" t="s">
        <v>135</v>
      </c>
      <c r="AW946" s="13" t="s">
        <v>31</v>
      </c>
      <c r="AX946" s="13" t="s">
        <v>83</v>
      </c>
      <c r="AY946" s="217" t="s">
        <v>123</v>
      </c>
    </row>
    <row r="947" spans="1:65" s="2" customFormat="1" ht="16.5" customHeight="1">
      <c r="A947" s="33"/>
      <c r="B947" s="34"/>
      <c r="C947" s="228" t="s">
        <v>838</v>
      </c>
      <c r="D947" s="228" t="s">
        <v>449</v>
      </c>
      <c r="E947" s="229" t="s">
        <v>839</v>
      </c>
      <c r="F947" s="230" t="s">
        <v>840</v>
      </c>
      <c r="G947" s="231" t="s">
        <v>127</v>
      </c>
      <c r="H947" s="232">
        <v>1</v>
      </c>
      <c r="I947" s="233"/>
      <c r="J947" s="234">
        <f>ROUND(I947*H947,2)</f>
        <v>0</v>
      </c>
      <c r="K947" s="230" t="s">
        <v>128</v>
      </c>
      <c r="L947" s="38"/>
      <c r="M947" s="235" t="s">
        <v>1</v>
      </c>
      <c r="N947" s="236" t="s">
        <v>40</v>
      </c>
      <c r="O947" s="70"/>
      <c r="P947" s="187">
        <f>O947*H947</f>
        <v>0</v>
      </c>
      <c r="Q947" s="187">
        <v>0</v>
      </c>
      <c r="R947" s="187">
        <f>Q947*H947</f>
        <v>0</v>
      </c>
      <c r="S947" s="187">
        <v>0</v>
      </c>
      <c r="T947" s="188">
        <f>S947*H947</f>
        <v>0</v>
      </c>
      <c r="U947" s="33"/>
      <c r="V947" s="33"/>
      <c r="W947" s="33"/>
      <c r="X947" s="33"/>
      <c r="Y947" s="33"/>
      <c r="Z947" s="33"/>
      <c r="AA947" s="33"/>
      <c r="AB947" s="33"/>
      <c r="AC947" s="33"/>
      <c r="AD947" s="33"/>
      <c r="AE947" s="33"/>
      <c r="AR947" s="189" t="s">
        <v>135</v>
      </c>
      <c r="AT947" s="189" t="s">
        <v>449</v>
      </c>
      <c r="AU947" s="189" t="s">
        <v>83</v>
      </c>
      <c r="AY947" s="16" t="s">
        <v>123</v>
      </c>
      <c r="BE947" s="190">
        <f>IF(N947="základní",J947,0)</f>
        <v>0</v>
      </c>
      <c r="BF947" s="190">
        <f>IF(N947="snížená",J947,0)</f>
        <v>0</v>
      </c>
      <c r="BG947" s="190">
        <f>IF(N947="zákl. přenesená",J947,0)</f>
        <v>0</v>
      </c>
      <c r="BH947" s="190">
        <f>IF(N947="sníž. přenesená",J947,0)</f>
        <v>0</v>
      </c>
      <c r="BI947" s="190">
        <f>IF(N947="nulová",J947,0)</f>
        <v>0</v>
      </c>
      <c r="BJ947" s="16" t="s">
        <v>83</v>
      </c>
      <c r="BK947" s="190">
        <f>ROUND(I947*H947,2)</f>
        <v>0</v>
      </c>
      <c r="BL947" s="16" t="s">
        <v>135</v>
      </c>
      <c r="BM947" s="189" t="s">
        <v>841</v>
      </c>
    </row>
    <row r="948" spans="1:65" s="2" customFormat="1" ht="48.75">
      <c r="A948" s="33"/>
      <c r="B948" s="34"/>
      <c r="C948" s="35"/>
      <c r="D948" s="191" t="s">
        <v>131</v>
      </c>
      <c r="E948" s="35"/>
      <c r="F948" s="192" t="s">
        <v>842</v>
      </c>
      <c r="G948" s="35"/>
      <c r="H948" s="35"/>
      <c r="I948" s="193"/>
      <c r="J948" s="35"/>
      <c r="K948" s="35"/>
      <c r="L948" s="38"/>
      <c r="M948" s="194"/>
      <c r="N948" s="195"/>
      <c r="O948" s="70"/>
      <c r="P948" s="70"/>
      <c r="Q948" s="70"/>
      <c r="R948" s="70"/>
      <c r="S948" s="70"/>
      <c r="T948" s="71"/>
      <c r="U948" s="33"/>
      <c r="V948" s="33"/>
      <c r="W948" s="33"/>
      <c r="X948" s="33"/>
      <c r="Y948" s="33"/>
      <c r="Z948" s="33"/>
      <c r="AA948" s="33"/>
      <c r="AB948" s="33"/>
      <c r="AC948" s="33"/>
      <c r="AD948" s="33"/>
      <c r="AE948" s="33"/>
      <c r="AT948" s="16" t="s">
        <v>131</v>
      </c>
      <c r="AU948" s="16" t="s">
        <v>83</v>
      </c>
    </row>
    <row r="949" spans="1:65" s="14" customFormat="1" ht="11.25">
      <c r="B949" s="218"/>
      <c r="C949" s="219"/>
      <c r="D949" s="191" t="s">
        <v>132</v>
      </c>
      <c r="E949" s="220" t="s">
        <v>1</v>
      </c>
      <c r="F949" s="221" t="s">
        <v>837</v>
      </c>
      <c r="G949" s="219"/>
      <c r="H949" s="220" t="s">
        <v>1</v>
      </c>
      <c r="I949" s="222"/>
      <c r="J949" s="219"/>
      <c r="K949" s="219"/>
      <c r="L949" s="223"/>
      <c r="M949" s="224"/>
      <c r="N949" s="225"/>
      <c r="O949" s="225"/>
      <c r="P949" s="225"/>
      <c r="Q949" s="225"/>
      <c r="R949" s="225"/>
      <c r="S949" s="225"/>
      <c r="T949" s="226"/>
      <c r="AT949" s="227" t="s">
        <v>132</v>
      </c>
      <c r="AU949" s="227" t="s">
        <v>83</v>
      </c>
      <c r="AV949" s="14" t="s">
        <v>83</v>
      </c>
      <c r="AW949" s="14" t="s">
        <v>31</v>
      </c>
      <c r="AX949" s="14" t="s">
        <v>75</v>
      </c>
      <c r="AY949" s="227" t="s">
        <v>123</v>
      </c>
    </row>
    <row r="950" spans="1:65" s="12" customFormat="1" ht="11.25">
      <c r="B950" s="196"/>
      <c r="C950" s="197"/>
      <c r="D950" s="191" t="s">
        <v>132</v>
      </c>
      <c r="E950" s="198" t="s">
        <v>1</v>
      </c>
      <c r="F950" s="199" t="s">
        <v>83</v>
      </c>
      <c r="G950" s="197"/>
      <c r="H950" s="200">
        <v>1</v>
      </c>
      <c r="I950" s="201"/>
      <c r="J950" s="197"/>
      <c r="K950" s="197"/>
      <c r="L950" s="202"/>
      <c r="M950" s="203"/>
      <c r="N950" s="204"/>
      <c r="O950" s="204"/>
      <c r="P950" s="204"/>
      <c r="Q950" s="204"/>
      <c r="R950" s="204"/>
      <c r="S950" s="204"/>
      <c r="T950" s="205"/>
      <c r="AT950" s="206" t="s">
        <v>132</v>
      </c>
      <c r="AU950" s="206" t="s">
        <v>83</v>
      </c>
      <c r="AV950" s="12" t="s">
        <v>85</v>
      </c>
      <c r="AW950" s="12" t="s">
        <v>31</v>
      </c>
      <c r="AX950" s="12" t="s">
        <v>75</v>
      </c>
      <c r="AY950" s="206" t="s">
        <v>123</v>
      </c>
    </row>
    <row r="951" spans="1:65" s="13" customFormat="1" ht="11.25">
      <c r="B951" s="207"/>
      <c r="C951" s="208"/>
      <c r="D951" s="191" t="s">
        <v>132</v>
      </c>
      <c r="E951" s="209" t="s">
        <v>1</v>
      </c>
      <c r="F951" s="210" t="s">
        <v>134</v>
      </c>
      <c r="G951" s="208"/>
      <c r="H951" s="211">
        <v>1</v>
      </c>
      <c r="I951" s="212"/>
      <c r="J951" s="208"/>
      <c r="K951" s="208"/>
      <c r="L951" s="213"/>
      <c r="M951" s="214"/>
      <c r="N951" s="215"/>
      <c r="O951" s="215"/>
      <c r="P951" s="215"/>
      <c r="Q951" s="215"/>
      <c r="R951" s="215"/>
      <c r="S951" s="215"/>
      <c r="T951" s="216"/>
      <c r="AT951" s="217" t="s">
        <v>132</v>
      </c>
      <c r="AU951" s="217" t="s">
        <v>83</v>
      </c>
      <c r="AV951" s="13" t="s">
        <v>135</v>
      </c>
      <c r="AW951" s="13" t="s">
        <v>31</v>
      </c>
      <c r="AX951" s="13" t="s">
        <v>83</v>
      </c>
      <c r="AY951" s="217" t="s">
        <v>123</v>
      </c>
    </row>
    <row r="952" spans="1:65" s="11" customFormat="1" ht="25.9" customHeight="1">
      <c r="B952" s="163"/>
      <c r="C952" s="164"/>
      <c r="D952" s="165" t="s">
        <v>74</v>
      </c>
      <c r="E952" s="166" t="s">
        <v>843</v>
      </c>
      <c r="F952" s="166" t="s">
        <v>844</v>
      </c>
      <c r="G952" s="164"/>
      <c r="H952" s="164"/>
      <c r="I952" s="167"/>
      <c r="J952" s="168">
        <f>BK952</f>
        <v>0</v>
      </c>
      <c r="K952" s="164"/>
      <c r="L952" s="169"/>
      <c r="M952" s="170"/>
      <c r="N952" s="171"/>
      <c r="O952" s="171"/>
      <c r="P952" s="172">
        <f>SUM(P953:P1032)</f>
        <v>0</v>
      </c>
      <c r="Q952" s="171"/>
      <c r="R952" s="172">
        <f>SUM(R953:R1032)</f>
        <v>0</v>
      </c>
      <c r="S952" s="171"/>
      <c r="T952" s="173">
        <f>SUM(T953:T1032)</f>
        <v>0</v>
      </c>
      <c r="AR952" s="174" t="s">
        <v>175</v>
      </c>
      <c r="AT952" s="175" t="s">
        <v>74</v>
      </c>
      <c r="AU952" s="175" t="s">
        <v>75</v>
      </c>
      <c r="AY952" s="174" t="s">
        <v>123</v>
      </c>
      <c r="BK952" s="176">
        <f>SUM(BK953:BK1032)</f>
        <v>0</v>
      </c>
    </row>
    <row r="953" spans="1:65" s="2" customFormat="1" ht="55.5" customHeight="1">
      <c r="A953" s="33"/>
      <c r="B953" s="34"/>
      <c r="C953" s="228" t="s">
        <v>845</v>
      </c>
      <c r="D953" s="228" t="s">
        <v>449</v>
      </c>
      <c r="E953" s="229" t="s">
        <v>846</v>
      </c>
      <c r="F953" s="230" t="s">
        <v>847</v>
      </c>
      <c r="G953" s="231" t="s">
        <v>352</v>
      </c>
      <c r="H953" s="232">
        <v>4075.799</v>
      </c>
      <c r="I953" s="233"/>
      <c r="J953" s="234">
        <f>ROUND(I953*H953,2)</f>
        <v>0</v>
      </c>
      <c r="K953" s="230" t="s">
        <v>128</v>
      </c>
      <c r="L953" s="38"/>
      <c r="M953" s="235" t="s">
        <v>1</v>
      </c>
      <c r="N953" s="236" t="s">
        <v>40</v>
      </c>
      <c r="O953" s="70"/>
      <c r="P953" s="187">
        <f>O953*H953</f>
        <v>0</v>
      </c>
      <c r="Q953" s="187">
        <v>0</v>
      </c>
      <c r="R953" s="187">
        <f>Q953*H953</f>
        <v>0</v>
      </c>
      <c r="S953" s="187">
        <v>0</v>
      </c>
      <c r="T953" s="188">
        <f>S953*H953</f>
        <v>0</v>
      </c>
      <c r="U953" s="33"/>
      <c r="V953" s="33"/>
      <c r="W953" s="33"/>
      <c r="X953" s="33"/>
      <c r="Y953" s="33"/>
      <c r="Z953" s="33"/>
      <c r="AA953" s="33"/>
      <c r="AB953" s="33"/>
      <c r="AC953" s="33"/>
      <c r="AD953" s="33"/>
      <c r="AE953" s="33"/>
      <c r="AR953" s="189" t="s">
        <v>249</v>
      </c>
      <c r="AT953" s="189" t="s">
        <v>449</v>
      </c>
      <c r="AU953" s="189" t="s">
        <v>83</v>
      </c>
      <c r="AY953" s="16" t="s">
        <v>123</v>
      </c>
      <c r="BE953" s="190">
        <f>IF(N953="základní",J953,0)</f>
        <v>0</v>
      </c>
      <c r="BF953" s="190">
        <f>IF(N953="snížená",J953,0)</f>
        <v>0</v>
      </c>
      <c r="BG953" s="190">
        <f>IF(N953="zákl. přenesená",J953,0)</f>
        <v>0</v>
      </c>
      <c r="BH953" s="190">
        <f>IF(N953="sníž. přenesená",J953,0)</f>
        <v>0</v>
      </c>
      <c r="BI953" s="190">
        <f>IF(N953="nulová",J953,0)</f>
        <v>0</v>
      </c>
      <c r="BJ953" s="16" t="s">
        <v>83</v>
      </c>
      <c r="BK953" s="190">
        <f>ROUND(I953*H953,2)</f>
        <v>0</v>
      </c>
      <c r="BL953" s="16" t="s">
        <v>249</v>
      </c>
      <c r="BM953" s="189" t="s">
        <v>848</v>
      </c>
    </row>
    <row r="954" spans="1:65" s="2" customFormat="1" ht="78">
      <c r="A954" s="33"/>
      <c r="B954" s="34"/>
      <c r="C954" s="35"/>
      <c r="D954" s="191" t="s">
        <v>131</v>
      </c>
      <c r="E954" s="35"/>
      <c r="F954" s="192" t="s">
        <v>849</v>
      </c>
      <c r="G954" s="35"/>
      <c r="H954" s="35"/>
      <c r="I954" s="193"/>
      <c r="J954" s="35"/>
      <c r="K954" s="35"/>
      <c r="L954" s="38"/>
      <c r="M954" s="194"/>
      <c r="N954" s="195"/>
      <c r="O954" s="70"/>
      <c r="P954" s="70"/>
      <c r="Q954" s="70"/>
      <c r="R954" s="70"/>
      <c r="S954" s="70"/>
      <c r="T954" s="71"/>
      <c r="U954" s="33"/>
      <c r="V954" s="33"/>
      <c r="W954" s="33"/>
      <c r="X954" s="33"/>
      <c r="Y954" s="33"/>
      <c r="Z954" s="33"/>
      <c r="AA954" s="33"/>
      <c r="AB954" s="33"/>
      <c r="AC954" s="33"/>
      <c r="AD954" s="33"/>
      <c r="AE954" s="33"/>
      <c r="AT954" s="16" t="s">
        <v>131</v>
      </c>
      <c r="AU954" s="16" t="s">
        <v>83</v>
      </c>
    </row>
    <row r="955" spans="1:65" s="14" customFormat="1" ht="11.25">
      <c r="B955" s="218"/>
      <c r="C955" s="219"/>
      <c r="D955" s="191" t="s">
        <v>132</v>
      </c>
      <c r="E955" s="220" t="s">
        <v>1</v>
      </c>
      <c r="F955" s="221" t="s">
        <v>850</v>
      </c>
      <c r="G955" s="219"/>
      <c r="H955" s="220" t="s">
        <v>1</v>
      </c>
      <c r="I955" s="222"/>
      <c r="J955" s="219"/>
      <c r="K955" s="219"/>
      <c r="L955" s="223"/>
      <c r="M955" s="224"/>
      <c r="N955" s="225"/>
      <c r="O955" s="225"/>
      <c r="P955" s="225"/>
      <c r="Q955" s="225"/>
      <c r="R955" s="225"/>
      <c r="S955" s="225"/>
      <c r="T955" s="226"/>
      <c r="AT955" s="227" t="s">
        <v>132</v>
      </c>
      <c r="AU955" s="227" t="s">
        <v>83</v>
      </c>
      <c r="AV955" s="14" t="s">
        <v>83</v>
      </c>
      <c r="AW955" s="14" t="s">
        <v>31</v>
      </c>
      <c r="AX955" s="14" t="s">
        <v>75</v>
      </c>
      <c r="AY955" s="227" t="s">
        <v>123</v>
      </c>
    </row>
    <row r="956" spans="1:65" s="12" customFormat="1" ht="11.25">
      <c r="B956" s="196"/>
      <c r="C956" s="197"/>
      <c r="D956" s="191" t="s">
        <v>132</v>
      </c>
      <c r="E956" s="198" t="s">
        <v>1</v>
      </c>
      <c r="F956" s="199" t="s">
        <v>851</v>
      </c>
      <c r="G956" s="197"/>
      <c r="H956" s="200">
        <v>164.334</v>
      </c>
      <c r="I956" s="201"/>
      <c r="J956" s="197"/>
      <c r="K956" s="197"/>
      <c r="L956" s="202"/>
      <c r="M956" s="203"/>
      <c r="N956" s="204"/>
      <c r="O956" s="204"/>
      <c r="P956" s="204"/>
      <c r="Q956" s="204"/>
      <c r="R956" s="204"/>
      <c r="S956" s="204"/>
      <c r="T956" s="205"/>
      <c r="AT956" s="206" t="s">
        <v>132</v>
      </c>
      <c r="AU956" s="206" t="s">
        <v>83</v>
      </c>
      <c r="AV956" s="12" t="s">
        <v>85</v>
      </c>
      <c r="AW956" s="12" t="s">
        <v>31</v>
      </c>
      <c r="AX956" s="12" t="s">
        <v>75</v>
      </c>
      <c r="AY956" s="206" t="s">
        <v>123</v>
      </c>
    </row>
    <row r="957" spans="1:65" s="14" customFormat="1" ht="11.25">
      <c r="B957" s="218"/>
      <c r="C957" s="219"/>
      <c r="D957" s="191" t="s">
        <v>132</v>
      </c>
      <c r="E957" s="220" t="s">
        <v>1</v>
      </c>
      <c r="F957" s="221" t="s">
        <v>852</v>
      </c>
      <c r="G957" s="219"/>
      <c r="H957" s="220" t="s">
        <v>1</v>
      </c>
      <c r="I957" s="222"/>
      <c r="J957" s="219"/>
      <c r="K957" s="219"/>
      <c r="L957" s="223"/>
      <c r="M957" s="224"/>
      <c r="N957" s="225"/>
      <c r="O957" s="225"/>
      <c r="P957" s="225"/>
      <c r="Q957" s="225"/>
      <c r="R957" s="225"/>
      <c r="S957" s="225"/>
      <c r="T957" s="226"/>
      <c r="AT957" s="227" t="s">
        <v>132</v>
      </c>
      <c r="AU957" s="227" t="s">
        <v>83</v>
      </c>
      <c r="AV957" s="14" t="s">
        <v>83</v>
      </c>
      <c r="AW957" s="14" t="s">
        <v>31</v>
      </c>
      <c r="AX957" s="14" t="s">
        <v>75</v>
      </c>
      <c r="AY957" s="227" t="s">
        <v>123</v>
      </c>
    </row>
    <row r="958" spans="1:65" s="12" customFormat="1" ht="11.25">
      <c r="B958" s="196"/>
      <c r="C958" s="197"/>
      <c r="D958" s="191" t="s">
        <v>132</v>
      </c>
      <c r="E958" s="198" t="s">
        <v>1</v>
      </c>
      <c r="F958" s="199" t="s">
        <v>853</v>
      </c>
      <c r="G958" s="197"/>
      <c r="H958" s="200">
        <v>10.005000000000001</v>
      </c>
      <c r="I958" s="201"/>
      <c r="J958" s="197"/>
      <c r="K958" s="197"/>
      <c r="L958" s="202"/>
      <c r="M958" s="203"/>
      <c r="N958" s="204"/>
      <c r="O958" s="204"/>
      <c r="P958" s="204"/>
      <c r="Q958" s="204"/>
      <c r="R958" s="204"/>
      <c r="S958" s="204"/>
      <c r="T958" s="205"/>
      <c r="AT958" s="206" t="s">
        <v>132</v>
      </c>
      <c r="AU958" s="206" t="s">
        <v>83</v>
      </c>
      <c r="AV958" s="12" t="s">
        <v>85</v>
      </c>
      <c r="AW958" s="12" t="s">
        <v>31</v>
      </c>
      <c r="AX958" s="12" t="s">
        <v>75</v>
      </c>
      <c r="AY958" s="206" t="s">
        <v>123</v>
      </c>
    </row>
    <row r="959" spans="1:65" s="14" customFormat="1" ht="11.25">
      <c r="B959" s="218"/>
      <c r="C959" s="219"/>
      <c r="D959" s="191" t="s">
        <v>132</v>
      </c>
      <c r="E959" s="220" t="s">
        <v>1</v>
      </c>
      <c r="F959" s="221" t="s">
        <v>854</v>
      </c>
      <c r="G959" s="219"/>
      <c r="H959" s="220" t="s">
        <v>1</v>
      </c>
      <c r="I959" s="222"/>
      <c r="J959" s="219"/>
      <c r="K959" s="219"/>
      <c r="L959" s="223"/>
      <c r="M959" s="224"/>
      <c r="N959" s="225"/>
      <c r="O959" s="225"/>
      <c r="P959" s="225"/>
      <c r="Q959" s="225"/>
      <c r="R959" s="225"/>
      <c r="S959" s="225"/>
      <c r="T959" s="226"/>
      <c r="AT959" s="227" t="s">
        <v>132</v>
      </c>
      <c r="AU959" s="227" t="s">
        <v>83</v>
      </c>
      <c r="AV959" s="14" t="s">
        <v>83</v>
      </c>
      <c r="AW959" s="14" t="s">
        <v>31</v>
      </c>
      <c r="AX959" s="14" t="s">
        <v>75</v>
      </c>
      <c r="AY959" s="227" t="s">
        <v>123</v>
      </c>
    </row>
    <row r="960" spans="1:65" s="12" customFormat="1" ht="11.25">
      <c r="B960" s="196"/>
      <c r="C960" s="197"/>
      <c r="D960" s="191" t="s">
        <v>132</v>
      </c>
      <c r="E960" s="198" t="s">
        <v>1</v>
      </c>
      <c r="F960" s="199" t="s">
        <v>855</v>
      </c>
      <c r="G960" s="197"/>
      <c r="H960" s="200">
        <v>96</v>
      </c>
      <c r="I960" s="201"/>
      <c r="J960" s="197"/>
      <c r="K960" s="197"/>
      <c r="L960" s="202"/>
      <c r="M960" s="203"/>
      <c r="N960" s="204"/>
      <c r="O960" s="204"/>
      <c r="P960" s="204"/>
      <c r="Q960" s="204"/>
      <c r="R960" s="204"/>
      <c r="S960" s="204"/>
      <c r="T960" s="205"/>
      <c r="AT960" s="206" t="s">
        <v>132</v>
      </c>
      <c r="AU960" s="206" t="s">
        <v>83</v>
      </c>
      <c r="AV960" s="12" t="s">
        <v>85</v>
      </c>
      <c r="AW960" s="12" t="s">
        <v>31</v>
      </c>
      <c r="AX960" s="12" t="s">
        <v>75</v>
      </c>
      <c r="AY960" s="206" t="s">
        <v>123</v>
      </c>
    </row>
    <row r="961" spans="1:65" s="14" customFormat="1" ht="11.25">
      <c r="B961" s="218"/>
      <c r="C961" s="219"/>
      <c r="D961" s="191" t="s">
        <v>132</v>
      </c>
      <c r="E961" s="220" t="s">
        <v>1</v>
      </c>
      <c r="F961" s="221" t="s">
        <v>856</v>
      </c>
      <c r="G961" s="219"/>
      <c r="H961" s="220" t="s">
        <v>1</v>
      </c>
      <c r="I961" s="222"/>
      <c r="J961" s="219"/>
      <c r="K961" s="219"/>
      <c r="L961" s="223"/>
      <c r="M961" s="224"/>
      <c r="N961" s="225"/>
      <c r="O961" s="225"/>
      <c r="P961" s="225"/>
      <c r="Q961" s="225"/>
      <c r="R961" s="225"/>
      <c r="S961" s="225"/>
      <c r="T961" s="226"/>
      <c r="AT961" s="227" t="s">
        <v>132</v>
      </c>
      <c r="AU961" s="227" t="s">
        <v>83</v>
      </c>
      <c r="AV961" s="14" t="s">
        <v>83</v>
      </c>
      <c r="AW961" s="14" t="s">
        <v>31</v>
      </c>
      <c r="AX961" s="14" t="s">
        <v>75</v>
      </c>
      <c r="AY961" s="227" t="s">
        <v>123</v>
      </c>
    </row>
    <row r="962" spans="1:65" s="12" customFormat="1" ht="11.25">
      <c r="B962" s="196"/>
      <c r="C962" s="197"/>
      <c r="D962" s="191" t="s">
        <v>132</v>
      </c>
      <c r="E962" s="198" t="s">
        <v>1</v>
      </c>
      <c r="F962" s="199" t="s">
        <v>857</v>
      </c>
      <c r="G962" s="197"/>
      <c r="H962" s="200">
        <v>3614.4</v>
      </c>
      <c r="I962" s="201"/>
      <c r="J962" s="197"/>
      <c r="K962" s="197"/>
      <c r="L962" s="202"/>
      <c r="M962" s="203"/>
      <c r="N962" s="204"/>
      <c r="O962" s="204"/>
      <c r="P962" s="204"/>
      <c r="Q962" s="204"/>
      <c r="R962" s="204"/>
      <c r="S962" s="204"/>
      <c r="T962" s="205"/>
      <c r="AT962" s="206" t="s">
        <v>132</v>
      </c>
      <c r="AU962" s="206" t="s">
        <v>83</v>
      </c>
      <c r="AV962" s="12" t="s">
        <v>85</v>
      </c>
      <c r="AW962" s="12" t="s">
        <v>31</v>
      </c>
      <c r="AX962" s="12" t="s">
        <v>75</v>
      </c>
      <c r="AY962" s="206" t="s">
        <v>123</v>
      </c>
    </row>
    <row r="963" spans="1:65" s="14" customFormat="1" ht="11.25">
      <c r="B963" s="218"/>
      <c r="C963" s="219"/>
      <c r="D963" s="191" t="s">
        <v>132</v>
      </c>
      <c r="E963" s="220" t="s">
        <v>1</v>
      </c>
      <c r="F963" s="221" t="s">
        <v>858</v>
      </c>
      <c r="G963" s="219"/>
      <c r="H963" s="220" t="s">
        <v>1</v>
      </c>
      <c r="I963" s="222"/>
      <c r="J963" s="219"/>
      <c r="K963" s="219"/>
      <c r="L963" s="223"/>
      <c r="M963" s="224"/>
      <c r="N963" s="225"/>
      <c r="O963" s="225"/>
      <c r="P963" s="225"/>
      <c r="Q963" s="225"/>
      <c r="R963" s="225"/>
      <c r="S963" s="225"/>
      <c r="T963" s="226"/>
      <c r="AT963" s="227" t="s">
        <v>132</v>
      </c>
      <c r="AU963" s="227" t="s">
        <v>83</v>
      </c>
      <c r="AV963" s="14" t="s">
        <v>83</v>
      </c>
      <c r="AW963" s="14" t="s">
        <v>31</v>
      </c>
      <c r="AX963" s="14" t="s">
        <v>75</v>
      </c>
      <c r="AY963" s="227" t="s">
        <v>123</v>
      </c>
    </row>
    <row r="964" spans="1:65" s="12" customFormat="1" ht="11.25">
      <c r="B964" s="196"/>
      <c r="C964" s="197"/>
      <c r="D964" s="191" t="s">
        <v>132</v>
      </c>
      <c r="E964" s="198" t="s">
        <v>1</v>
      </c>
      <c r="F964" s="199" t="s">
        <v>859</v>
      </c>
      <c r="G964" s="197"/>
      <c r="H964" s="200">
        <v>9.5299999999999994</v>
      </c>
      <c r="I964" s="201"/>
      <c r="J964" s="197"/>
      <c r="K964" s="197"/>
      <c r="L964" s="202"/>
      <c r="M964" s="203"/>
      <c r="N964" s="204"/>
      <c r="O964" s="204"/>
      <c r="P964" s="204"/>
      <c r="Q964" s="204"/>
      <c r="R964" s="204"/>
      <c r="S964" s="204"/>
      <c r="T964" s="205"/>
      <c r="AT964" s="206" t="s">
        <v>132</v>
      </c>
      <c r="AU964" s="206" t="s">
        <v>83</v>
      </c>
      <c r="AV964" s="12" t="s">
        <v>85</v>
      </c>
      <c r="AW964" s="12" t="s">
        <v>31</v>
      </c>
      <c r="AX964" s="12" t="s">
        <v>75</v>
      </c>
      <c r="AY964" s="206" t="s">
        <v>123</v>
      </c>
    </row>
    <row r="965" spans="1:65" s="14" customFormat="1" ht="11.25">
      <c r="B965" s="218"/>
      <c r="C965" s="219"/>
      <c r="D965" s="191" t="s">
        <v>132</v>
      </c>
      <c r="E965" s="220" t="s">
        <v>1</v>
      </c>
      <c r="F965" s="221" t="s">
        <v>860</v>
      </c>
      <c r="G965" s="219"/>
      <c r="H965" s="220" t="s">
        <v>1</v>
      </c>
      <c r="I965" s="222"/>
      <c r="J965" s="219"/>
      <c r="K965" s="219"/>
      <c r="L965" s="223"/>
      <c r="M965" s="224"/>
      <c r="N965" s="225"/>
      <c r="O965" s="225"/>
      <c r="P965" s="225"/>
      <c r="Q965" s="225"/>
      <c r="R965" s="225"/>
      <c r="S965" s="225"/>
      <c r="T965" s="226"/>
      <c r="AT965" s="227" t="s">
        <v>132</v>
      </c>
      <c r="AU965" s="227" t="s">
        <v>83</v>
      </c>
      <c r="AV965" s="14" t="s">
        <v>83</v>
      </c>
      <c r="AW965" s="14" t="s">
        <v>31</v>
      </c>
      <c r="AX965" s="14" t="s">
        <v>75</v>
      </c>
      <c r="AY965" s="227" t="s">
        <v>123</v>
      </c>
    </row>
    <row r="966" spans="1:65" s="12" customFormat="1" ht="11.25">
      <c r="B966" s="196"/>
      <c r="C966" s="197"/>
      <c r="D966" s="191" t="s">
        <v>132</v>
      </c>
      <c r="E966" s="198" t="s">
        <v>1</v>
      </c>
      <c r="F966" s="199" t="s">
        <v>861</v>
      </c>
      <c r="G966" s="197"/>
      <c r="H966" s="200">
        <v>181.53</v>
      </c>
      <c r="I966" s="201"/>
      <c r="J966" s="197"/>
      <c r="K966" s="197"/>
      <c r="L966" s="202"/>
      <c r="M966" s="203"/>
      <c r="N966" s="204"/>
      <c r="O966" s="204"/>
      <c r="P966" s="204"/>
      <c r="Q966" s="204"/>
      <c r="R966" s="204"/>
      <c r="S966" s="204"/>
      <c r="T966" s="205"/>
      <c r="AT966" s="206" t="s">
        <v>132</v>
      </c>
      <c r="AU966" s="206" t="s">
        <v>83</v>
      </c>
      <c r="AV966" s="12" t="s">
        <v>85</v>
      </c>
      <c r="AW966" s="12" t="s">
        <v>31</v>
      </c>
      <c r="AX966" s="12" t="s">
        <v>75</v>
      </c>
      <c r="AY966" s="206" t="s">
        <v>123</v>
      </c>
    </row>
    <row r="967" spans="1:65" s="13" customFormat="1" ht="11.25">
      <c r="B967" s="207"/>
      <c r="C967" s="208"/>
      <c r="D967" s="191" t="s">
        <v>132</v>
      </c>
      <c r="E967" s="209" t="s">
        <v>1</v>
      </c>
      <c r="F967" s="210" t="s">
        <v>134</v>
      </c>
      <c r="G967" s="208"/>
      <c r="H967" s="211">
        <v>4075.7990000000004</v>
      </c>
      <c r="I967" s="212"/>
      <c r="J967" s="208"/>
      <c r="K967" s="208"/>
      <c r="L967" s="213"/>
      <c r="M967" s="214"/>
      <c r="N967" s="215"/>
      <c r="O967" s="215"/>
      <c r="P967" s="215"/>
      <c r="Q967" s="215"/>
      <c r="R967" s="215"/>
      <c r="S967" s="215"/>
      <c r="T967" s="216"/>
      <c r="AT967" s="217" t="s">
        <v>132</v>
      </c>
      <c r="AU967" s="217" t="s">
        <v>83</v>
      </c>
      <c r="AV967" s="13" t="s">
        <v>135</v>
      </c>
      <c r="AW967" s="13" t="s">
        <v>31</v>
      </c>
      <c r="AX967" s="13" t="s">
        <v>83</v>
      </c>
      <c r="AY967" s="217" t="s">
        <v>123</v>
      </c>
    </row>
    <row r="968" spans="1:65" s="2" customFormat="1" ht="55.5" customHeight="1">
      <c r="A968" s="33"/>
      <c r="B968" s="34"/>
      <c r="C968" s="228" t="s">
        <v>862</v>
      </c>
      <c r="D968" s="228" t="s">
        <v>449</v>
      </c>
      <c r="E968" s="229" t="s">
        <v>863</v>
      </c>
      <c r="F968" s="230" t="s">
        <v>864</v>
      </c>
      <c r="G968" s="231" t="s">
        <v>352</v>
      </c>
      <c r="H968" s="232">
        <v>10892.450999999999</v>
      </c>
      <c r="I968" s="233"/>
      <c r="J968" s="234">
        <f>ROUND(I968*H968,2)</f>
        <v>0</v>
      </c>
      <c r="K968" s="230" t="s">
        <v>128</v>
      </c>
      <c r="L968" s="38"/>
      <c r="M968" s="235" t="s">
        <v>1</v>
      </c>
      <c r="N968" s="236" t="s">
        <v>40</v>
      </c>
      <c r="O968" s="70"/>
      <c r="P968" s="187">
        <f>O968*H968</f>
        <v>0</v>
      </c>
      <c r="Q968" s="187">
        <v>0</v>
      </c>
      <c r="R968" s="187">
        <f>Q968*H968</f>
        <v>0</v>
      </c>
      <c r="S968" s="187">
        <v>0</v>
      </c>
      <c r="T968" s="188">
        <f>S968*H968</f>
        <v>0</v>
      </c>
      <c r="U968" s="33"/>
      <c r="V968" s="33"/>
      <c r="W968" s="33"/>
      <c r="X968" s="33"/>
      <c r="Y968" s="33"/>
      <c r="Z968" s="33"/>
      <c r="AA968" s="33"/>
      <c r="AB968" s="33"/>
      <c r="AC968" s="33"/>
      <c r="AD968" s="33"/>
      <c r="AE968" s="33"/>
      <c r="AR968" s="189" t="s">
        <v>249</v>
      </c>
      <c r="AT968" s="189" t="s">
        <v>449</v>
      </c>
      <c r="AU968" s="189" t="s">
        <v>83</v>
      </c>
      <c r="AY968" s="16" t="s">
        <v>123</v>
      </c>
      <c r="BE968" s="190">
        <f>IF(N968="základní",J968,0)</f>
        <v>0</v>
      </c>
      <c r="BF968" s="190">
        <f>IF(N968="snížená",J968,0)</f>
        <v>0</v>
      </c>
      <c r="BG968" s="190">
        <f>IF(N968="zákl. přenesená",J968,0)</f>
        <v>0</v>
      </c>
      <c r="BH968" s="190">
        <f>IF(N968="sníž. přenesená",J968,0)</f>
        <v>0</v>
      </c>
      <c r="BI968" s="190">
        <f>IF(N968="nulová",J968,0)</f>
        <v>0</v>
      </c>
      <c r="BJ968" s="16" t="s">
        <v>83</v>
      </c>
      <c r="BK968" s="190">
        <f>ROUND(I968*H968,2)</f>
        <v>0</v>
      </c>
      <c r="BL968" s="16" t="s">
        <v>249</v>
      </c>
      <c r="BM968" s="189" t="s">
        <v>865</v>
      </c>
    </row>
    <row r="969" spans="1:65" s="2" customFormat="1" ht="78">
      <c r="A969" s="33"/>
      <c r="B969" s="34"/>
      <c r="C969" s="35"/>
      <c r="D969" s="191" t="s">
        <v>131</v>
      </c>
      <c r="E969" s="35"/>
      <c r="F969" s="192" t="s">
        <v>866</v>
      </c>
      <c r="G969" s="35"/>
      <c r="H969" s="35"/>
      <c r="I969" s="193"/>
      <c r="J969" s="35"/>
      <c r="K969" s="35"/>
      <c r="L969" s="38"/>
      <c r="M969" s="194"/>
      <c r="N969" s="195"/>
      <c r="O969" s="70"/>
      <c r="P969" s="70"/>
      <c r="Q969" s="70"/>
      <c r="R969" s="70"/>
      <c r="S969" s="70"/>
      <c r="T969" s="71"/>
      <c r="U969" s="33"/>
      <c r="V969" s="33"/>
      <c r="W969" s="33"/>
      <c r="X969" s="33"/>
      <c r="Y969" s="33"/>
      <c r="Z969" s="33"/>
      <c r="AA969" s="33"/>
      <c r="AB969" s="33"/>
      <c r="AC969" s="33"/>
      <c r="AD969" s="33"/>
      <c r="AE969" s="33"/>
      <c r="AT969" s="16" t="s">
        <v>131</v>
      </c>
      <c r="AU969" s="16" t="s">
        <v>83</v>
      </c>
    </row>
    <row r="970" spans="1:65" s="14" customFormat="1" ht="11.25">
      <c r="B970" s="218"/>
      <c r="C970" s="219"/>
      <c r="D970" s="191" t="s">
        <v>132</v>
      </c>
      <c r="E970" s="220" t="s">
        <v>1</v>
      </c>
      <c r="F970" s="221" t="s">
        <v>867</v>
      </c>
      <c r="G970" s="219"/>
      <c r="H970" s="220" t="s">
        <v>1</v>
      </c>
      <c r="I970" s="222"/>
      <c r="J970" s="219"/>
      <c r="K970" s="219"/>
      <c r="L970" s="223"/>
      <c r="M970" s="224"/>
      <c r="N970" s="225"/>
      <c r="O970" s="225"/>
      <c r="P970" s="225"/>
      <c r="Q970" s="225"/>
      <c r="R970" s="225"/>
      <c r="S970" s="225"/>
      <c r="T970" s="226"/>
      <c r="AT970" s="227" t="s">
        <v>132</v>
      </c>
      <c r="AU970" s="227" t="s">
        <v>83</v>
      </c>
      <c r="AV970" s="14" t="s">
        <v>83</v>
      </c>
      <c r="AW970" s="14" t="s">
        <v>31</v>
      </c>
      <c r="AX970" s="14" t="s">
        <v>75</v>
      </c>
      <c r="AY970" s="227" t="s">
        <v>123</v>
      </c>
    </row>
    <row r="971" spans="1:65" s="12" customFormat="1" ht="11.25">
      <c r="B971" s="196"/>
      <c r="C971" s="197"/>
      <c r="D971" s="191" t="s">
        <v>132</v>
      </c>
      <c r="E971" s="198" t="s">
        <v>1</v>
      </c>
      <c r="F971" s="199" t="s">
        <v>868</v>
      </c>
      <c r="G971" s="197"/>
      <c r="H971" s="200">
        <v>10748.48</v>
      </c>
      <c r="I971" s="201"/>
      <c r="J971" s="197"/>
      <c r="K971" s="197"/>
      <c r="L971" s="202"/>
      <c r="M971" s="203"/>
      <c r="N971" s="204"/>
      <c r="O971" s="204"/>
      <c r="P971" s="204"/>
      <c r="Q971" s="204"/>
      <c r="R971" s="204"/>
      <c r="S971" s="204"/>
      <c r="T971" s="205"/>
      <c r="AT971" s="206" t="s">
        <v>132</v>
      </c>
      <c r="AU971" s="206" t="s">
        <v>83</v>
      </c>
      <c r="AV971" s="12" t="s">
        <v>85</v>
      </c>
      <c r="AW971" s="12" t="s">
        <v>31</v>
      </c>
      <c r="AX971" s="12" t="s">
        <v>75</v>
      </c>
      <c r="AY971" s="206" t="s">
        <v>123</v>
      </c>
    </row>
    <row r="972" spans="1:65" s="14" customFormat="1" ht="11.25">
      <c r="B972" s="218"/>
      <c r="C972" s="219"/>
      <c r="D972" s="191" t="s">
        <v>132</v>
      </c>
      <c r="E972" s="220" t="s">
        <v>1</v>
      </c>
      <c r="F972" s="221" t="s">
        <v>869</v>
      </c>
      <c r="G972" s="219"/>
      <c r="H972" s="220" t="s">
        <v>1</v>
      </c>
      <c r="I972" s="222"/>
      <c r="J972" s="219"/>
      <c r="K972" s="219"/>
      <c r="L972" s="223"/>
      <c r="M972" s="224"/>
      <c r="N972" s="225"/>
      <c r="O972" s="225"/>
      <c r="P972" s="225"/>
      <c r="Q972" s="225"/>
      <c r="R972" s="225"/>
      <c r="S972" s="225"/>
      <c r="T972" s="226"/>
      <c r="AT972" s="227" t="s">
        <v>132</v>
      </c>
      <c r="AU972" s="227" t="s">
        <v>83</v>
      </c>
      <c r="AV972" s="14" t="s">
        <v>83</v>
      </c>
      <c r="AW972" s="14" t="s">
        <v>31</v>
      </c>
      <c r="AX972" s="14" t="s">
        <v>75</v>
      </c>
      <c r="AY972" s="227" t="s">
        <v>123</v>
      </c>
    </row>
    <row r="973" spans="1:65" s="12" customFormat="1" ht="11.25">
      <c r="B973" s="196"/>
      <c r="C973" s="197"/>
      <c r="D973" s="191" t="s">
        <v>132</v>
      </c>
      <c r="E973" s="198" t="s">
        <v>1</v>
      </c>
      <c r="F973" s="199" t="s">
        <v>870</v>
      </c>
      <c r="G973" s="197"/>
      <c r="H973" s="200">
        <v>130.25299999999999</v>
      </c>
      <c r="I973" s="201"/>
      <c r="J973" s="197"/>
      <c r="K973" s="197"/>
      <c r="L973" s="202"/>
      <c r="M973" s="203"/>
      <c r="N973" s="204"/>
      <c r="O973" s="204"/>
      <c r="P973" s="204"/>
      <c r="Q973" s="204"/>
      <c r="R973" s="204"/>
      <c r="S973" s="204"/>
      <c r="T973" s="205"/>
      <c r="AT973" s="206" t="s">
        <v>132</v>
      </c>
      <c r="AU973" s="206" t="s">
        <v>83</v>
      </c>
      <c r="AV973" s="12" t="s">
        <v>85</v>
      </c>
      <c r="AW973" s="12" t="s">
        <v>31</v>
      </c>
      <c r="AX973" s="12" t="s">
        <v>75</v>
      </c>
      <c r="AY973" s="206" t="s">
        <v>123</v>
      </c>
    </row>
    <row r="974" spans="1:65" s="14" customFormat="1" ht="11.25">
      <c r="B974" s="218"/>
      <c r="C974" s="219"/>
      <c r="D974" s="191" t="s">
        <v>132</v>
      </c>
      <c r="E974" s="220" t="s">
        <v>1</v>
      </c>
      <c r="F974" s="221" t="s">
        <v>871</v>
      </c>
      <c r="G974" s="219"/>
      <c r="H974" s="220" t="s">
        <v>1</v>
      </c>
      <c r="I974" s="222"/>
      <c r="J974" s="219"/>
      <c r="K974" s="219"/>
      <c r="L974" s="223"/>
      <c r="M974" s="224"/>
      <c r="N974" s="225"/>
      <c r="O974" s="225"/>
      <c r="P974" s="225"/>
      <c r="Q974" s="225"/>
      <c r="R974" s="225"/>
      <c r="S974" s="225"/>
      <c r="T974" s="226"/>
      <c r="AT974" s="227" t="s">
        <v>132</v>
      </c>
      <c r="AU974" s="227" t="s">
        <v>83</v>
      </c>
      <c r="AV974" s="14" t="s">
        <v>83</v>
      </c>
      <c r="AW974" s="14" t="s">
        <v>31</v>
      </c>
      <c r="AX974" s="14" t="s">
        <v>75</v>
      </c>
      <c r="AY974" s="227" t="s">
        <v>123</v>
      </c>
    </row>
    <row r="975" spans="1:65" s="12" customFormat="1" ht="11.25">
      <c r="B975" s="196"/>
      <c r="C975" s="197"/>
      <c r="D975" s="191" t="s">
        <v>132</v>
      </c>
      <c r="E975" s="198" t="s">
        <v>1</v>
      </c>
      <c r="F975" s="199" t="s">
        <v>872</v>
      </c>
      <c r="G975" s="197"/>
      <c r="H975" s="200">
        <v>13.718</v>
      </c>
      <c r="I975" s="201"/>
      <c r="J975" s="197"/>
      <c r="K975" s="197"/>
      <c r="L975" s="202"/>
      <c r="M975" s="203"/>
      <c r="N975" s="204"/>
      <c r="O975" s="204"/>
      <c r="P975" s="204"/>
      <c r="Q975" s="204"/>
      <c r="R975" s="204"/>
      <c r="S975" s="204"/>
      <c r="T975" s="205"/>
      <c r="AT975" s="206" t="s">
        <v>132</v>
      </c>
      <c r="AU975" s="206" t="s">
        <v>83</v>
      </c>
      <c r="AV975" s="12" t="s">
        <v>85</v>
      </c>
      <c r="AW975" s="12" t="s">
        <v>31</v>
      </c>
      <c r="AX975" s="12" t="s">
        <v>75</v>
      </c>
      <c r="AY975" s="206" t="s">
        <v>123</v>
      </c>
    </row>
    <row r="976" spans="1:65" s="13" customFormat="1" ht="11.25">
      <c r="B976" s="207"/>
      <c r="C976" s="208"/>
      <c r="D976" s="191" t="s">
        <v>132</v>
      </c>
      <c r="E976" s="209" t="s">
        <v>1</v>
      </c>
      <c r="F976" s="210" t="s">
        <v>134</v>
      </c>
      <c r="G976" s="208"/>
      <c r="H976" s="211">
        <v>10892.451000000001</v>
      </c>
      <c r="I976" s="212"/>
      <c r="J976" s="208"/>
      <c r="K976" s="208"/>
      <c r="L976" s="213"/>
      <c r="M976" s="214"/>
      <c r="N976" s="215"/>
      <c r="O976" s="215"/>
      <c r="P976" s="215"/>
      <c r="Q976" s="215"/>
      <c r="R976" s="215"/>
      <c r="S976" s="215"/>
      <c r="T976" s="216"/>
      <c r="AT976" s="217" t="s">
        <v>132</v>
      </c>
      <c r="AU976" s="217" t="s">
        <v>83</v>
      </c>
      <c r="AV976" s="13" t="s">
        <v>135</v>
      </c>
      <c r="AW976" s="13" t="s">
        <v>31</v>
      </c>
      <c r="AX976" s="13" t="s">
        <v>83</v>
      </c>
      <c r="AY976" s="217" t="s">
        <v>123</v>
      </c>
    </row>
    <row r="977" spans="1:65" s="2" customFormat="1" ht="66.75" customHeight="1">
      <c r="A977" s="33"/>
      <c r="B977" s="34"/>
      <c r="C977" s="228" t="s">
        <v>873</v>
      </c>
      <c r="D977" s="228" t="s">
        <v>449</v>
      </c>
      <c r="E977" s="229" t="s">
        <v>874</v>
      </c>
      <c r="F977" s="230" t="s">
        <v>875</v>
      </c>
      <c r="G977" s="231" t="s">
        <v>352</v>
      </c>
      <c r="H977" s="232">
        <v>3956.14</v>
      </c>
      <c r="I977" s="233"/>
      <c r="J977" s="234">
        <f>ROUND(I977*H977,2)</f>
        <v>0</v>
      </c>
      <c r="K977" s="230" t="s">
        <v>128</v>
      </c>
      <c r="L977" s="38"/>
      <c r="M977" s="235" t="s">
        <v>1</v>
      </c>
      <c r="N977" s="236" t="s">
        <v>40</v>
      </c>
      <c r="O977" s="70"/>
      <c r="P977" s="187">
        <f>O977*H977</f>
        <v>0</v>
      </c>
      <c r="Q977" s="187">
        <v>0</v>
      </c>
      <c r="R977" s="187">
        <f>Q977*H977</f>
        <v>0</v>
      </c>
      <c r="S977" s="187">
        <v>0</v>
      </c>
      <c r="T977" s="188">
        <f>S977*H977</f>
        <v>0</v>
      </c>
      <c r="U977" s="33"/>
      <c r="V977" s="33"/>
      <c r="W977" s="33"/>
      <c r="X977" s="33"/>
      <c r="Y977" s="33"/>
      <c r="Z977" s="33"/>
      <c r="AA977" s="33"/>
      <c r="AB977" s="33"/>
      <c r="AC977" s="33"/>
      <c r="AD977" s="33"/>
      <c r="AE977" s="33"/>
      <c r="AR977" s="189" t="s">
        <v>249</v>
      </c>
      <c r="AT977" s="189" t="s">
        <v>449</v>
      </c>
      <c r="AU977" s="189" t="s">
        <v>83</v>
      </c>
      <c r="AY977" s="16" t="s">
        <v>123</v>
      </c>
      <c r="BE977" s="190">
        <f>IF(N977="základní",J977,0)</f>
        <v>0</v>
      </c>
      <c r="BF977" s="190">
        <f>IF(N977="snížená",J977,0)</f>
        <v>0</v>
      </c>
      <c r="BG977" s="190">
        <f>IF(N977="zákl. přenesená",J977,0)</f>
        <v>0</v>
      </c>
      <c r="BH977" s="190">
        <f>IF(N977="sníž. přenesená",J977,0)</f>
        <v>0</v>
      </c>
      <c r="BI977" s="190">
        <f>IF(N977="nulová",J977,0)</f>
        <v>0</v>
      </c>
      <c r="BJ977" s="16" t="s">
        <v>83</v>
      </c>
      <c r="BK977" s="190">
        <f>ROUND(I977*H977,2)</f>
        <v>0</v>
      </c>
      <c r="BL977" s="16" t="s">
        <v>249</v>
      </c>
      <c r="BM977" s="189" t="s">
        <v>876</v>
      </c>
    </row>
    <row r="978" spans="1:65" s="2" customFormat="1" ht="78">
      <c r="A978" s="33"/>
      <c r="B978" s="34"/>
      <c r="C978" s="35"/>
      <c r="D978" s="191" t="s">
        <v>131</v>
      </c>
      <c r="E978" s="35"/>
      <c r="F978" s="192" t="s">
        <v>877</v>
      </c>
      <c r="G978" s="35"/>
      <c r="H978" s="35"/>
      <c r="I978" s="193"/>
      <c r="J978" s="35"/>
      <c r="K978" s="35"/>
      <c r="L978" s="38"/>
      <c r="M978" s="194"/>
      <c r="N978" s="195"/>
      <c r="O978" s="70"/>
      <c r="P978" s="70"/>
      <c r="Q978" s="70"/>
      <c r="R978" s="70"/>
      <c r="S978" s="70"/>
      <c r="T978" s="71"/>
      <c r="U978" s="33"/>
      <c r="V978" s="33"/>
      <c r="W978" s="33"/>
      <c r="X978" s="33"/>
      <c r="Y978" s="33"/>
      <c r="Z978" s="33"/>
      <c r="AA978" s="33"/>
      <c r="AB978" s="33"/>
      <c r="AC978" s="33"/>
      <c r="AD978" s="33"/>
      <c r="AE978" s="33"/>
      <c r="AT978" s="16" t="s">
        <v>131</v>
      </c>
      <c r="AU978" s="16" t="s">
        <v>83</v>
      </c>
    </row>
    <row r="979" spans="1:65" s="14" customFormat="1" ht="11.25">
      <c r="B979" s="218"/>
      <c r="C979" s="219"/>
      <c r="D979" s="191" t="s">
        <v>132</v>
      </c>
      <c r="E979" s="220" t="s">
        <v>1</v>
      </c>
      <c r="F979" s="221" t="s">
        <v>878</v>
      </c>
      <c r="G979" s="219"/>
      <c r="H979" s="220" t="s">
        <v>1</v>
      </c>
      <c r="I979" s="222"/>
      <c r="J979" s="219"/>
      <c r="K979" s="219"/>
      <c r="L979" s="223"/>
      <c r="M979" s="224"/>
      <c r="N979" s="225"/>
      <c r="O979" s="225"/>
      <c r="P979" s="225"/>
      <c r="Q979" s="225"/>
      <c r="R979" s="225"/>
      <c r="S979" s="225"/>
      <c r="T979" s="226"/>
      <c r="AT979" s="227" t="s">
        <v>132</v>
      </c>
      <c r="AU979" s="227" t="s">
        <v>83</v>
      </c>
      <c r="AV979" s="14" t="s">
        <v>83</v>
      </c>
      <c r="AW979" s="14" t="s">
        <v>31</v>
      </c>
      <c r="AX979" s="14" t="s">
        <v>75</v>
      </c>
      <c r="AY979" s="227" t="s">
        <v>123</v>
      </c>
    </row>
    <row r="980" spans="1:65" s="12" customFormat="1" ht="11.25">
      <c r="B980" s="196"/>
      <c r="C980" s="197"/>
      <c r="D980" s="191" t="s">
        <v>132</v>
      </c>
      <c r="E980" s="198" t="s">
        <v>1</v>
      </c>
      <c r="F980" s="199" t="s">
        <v>879</v>
      </c>
      <c r="G980" s="197"/>
      <c r="H980" s="200">
        <v>3956.14</v>
      </c>
      <c r="I980" s="201"/>
      <c r="J980" s="197"/>
      <c r="K980" s="197"/>
      <c r="L980" s="202"/>
      <c r="M980" s="203"/>
      <c r="N980" s="204"/>
      <c r="O980" s="204"/>
      <c r="P980" s="204"/>
      <c r="Q980" s="204"/>
      <c r="R980" s="204"/>
      <c r="S980" s="204"/>
      <c r="T980" s="205"/>
      <c r="AT980" s="206" t="s">
        <v>132</v>
      </c>
      <c r="AU980" s="206" t="s">
        <v>83</v>
      </c>
      <c r="AV980" s="12" t="s">
        <v>85</v>
      </c>
      <c r="AW980" s="12" t="s">
        <v>31</v>
      </c>
      <c r="AX980" s="12" t="s">
        <v>75</v>
      </c>
      <c r="AY980" s="206" t="s">
        <v>123</v>
      </c>
    </row>
    <row r="981" spans="1:65" s="13" customFormat="1" ht="11.25">
      <c r="B981" s="207"/>
      <c r="C981" s="208"/>
      <c r="D981" s="191" t="s">
        <v>132</v>
      </c>
      <c r="E981" s="209" t="s">
        <v>1</v>
      </c>
      <c r="F981" s="210" t="s">
        <v>134</v>
      </c>
      <c r="G981" s="208"/>
      <c r="H981" s="211">
        <v>3956.14</v>
      </c>
      <c r="I981" s="212"/>
      <c r="J981" s="208"/>
      <c r="K981" s="208"/>
      <c r="L981" s="213"/>
      <c r="M981" s="214"/>
      <c r="N981" s="215"/>
      <c r="O981" s="215"/>
      <c r="P981" s="215"/>
      <c r="Q981" s="215"/>
      <c r="R981" s="215"/>
      <c r="S981" s="215"/>
      <c r="T981" s="216"/>
      <c r="AT981" s="217" t="s">
        <v>132</v>
      </c>
      <c r="AU981" s="217" t="s">
        <v>83</v>
      </c>
      <c r="AV981" s="13" t="s">
        <v>135</v>
      </c>
      <c r="AW981" s="13" t="s">
        <v>31</v>
      </c>
      <c r="AX981" s="13" t="s">
        <v>83</v>
      </c>
      <c r="AY981" s="217" t="s">
        <v>123</v>
      </c>
    </row>
    <row r="982" spans="1:65" s="2" customFormat="1" ht="66.75" customHeight="1">
      <c r="A982" s="33"/>
      <c r="B982" s="34"/>
      <c r="C982" s="228" t="s">
        <v>880</v>
      </c>
      <c r="D982" s="228" t="s">
        <v>449</v>
      </c>
      <c r="E982" s="229" t="s">
        <v>881</v>
      </c>
      <c r="F982" s="230" t="s">
        <v>882</v>
      </c>
      <c r="G982" s="231" t="s">
        <v>352</v>
      </c>
      <c r="H982" s="232">
        <v>11.505000000000001</v>
      </c>
      <c r="I982" s="233"/>
      <c r="J982" s="234">
        <f>ROUND(I982*H982,2)</f>
        <v>0</v>
      </c>
      <c r="K982" s="230" t="s">
        <v>128</v>
      </c>
      <c r="L982" s="38"/>
      <c r="M982" s="235" t="s">
        <v>1</v>
      </c>
      <c r="N982" s="236" t="s">
        <v>40</v>
      </c>
      <c r="O982" s="70"/>
      <c r="P982" s="187">
        <f>O982*H982</f>
        <v>0</v>
      </c>
      <c r="Q982" s="187">
        <v>0</v>
      </c>
      <c r="R982" s="187">
        <f>Q982*H982</f>
        <v>0</v>
      </c>
      <c r="S982" s="187">
        <v>0</v>
      </c>
      <c r="T982" s="188">
        <f>S982*H982</f>
        <v>0</v>
      </c>
      <c r="U982" s="33"/>
      <c r="V982" s="33"/>
      <c r="W982" s="33"/>
      <c r="X982" s="33"/>
      <c r="Y982" s="33"/>
      <c r="Z982" s="33"/>
      <c r="AA982" s="33"/>
      <c r="AB982" s="33"/>
      <c r="AC982" s="33"/>
      <c r="AD982" s="33"/>
      <c r="AE982" s="33"/>
      <c r="AR982" s="189" t="s">
        <v>249</v>
      </c>
      <c r="AT982" s="189" t="s">
        <v>449</v>
      </c>
      <c r="AU982" s="189" t="s">
        <v>83</v>
      </c>
      <c r="AY982" s="16" t="s">
        <v>123</v>
      </c>
      <c r="BE982" s="190">
        <f>IF(N982="základní",J982,0)</f>
        <v>0</v>
      </c>
      <c r="BF982" s="190">
        <f>IF(N982="snížená",J982,0)</f>
        <v>0</v>
      </c>
      <c r="BG982" s="190">
        <f>IF(N982="zákl. přenesená",J982,0)</f>
        <v>0</v>
      </c>
      <c r="BH982" s="190">
        <f>IF(N982="sníž. přenesená",J982,0)</f>
        <v>0</v>
      </c>
      <c r="BI982" s="190">
        <f>IF(N982="nulová",J982,0)</f>
        <v>0</v>
      </c>
      <c r="BJ982" s="16" t="s">
        <v>83</v>
      </c>
      <c r="BK982" s="190">
        <f>ROUND(I982*H982,2)</f>
        <v>0</v>
      </c>
      <c r="BL982" s="16" t="s">
        <v>249</v>
      </c>
      <c r="BM982" s="189" t="s">
        <v>883</v>
      </c>
    </row>
    <row r="983" spans="1:65" s="2" customFormat="1" ht="78">
      <c r="A983" s="33"/>
      <c r="B983" s="34"/>
      <c r="C983" s="35"/>
      <c r="D983" s="191" t="s">
        <v>131</v>
      </c>
      <c r="E983" s="35"/>
      <c r="F983" s="192" t="s">
        <v>884</v>
      </c>
      <c r="G983" s="35"/>
      <c r="H983" s="35"/>
      <c r="I983" s="193"/>
      <c r="J983" s="35"/>
      <c r="K983" s="35"/>
      <c r="L983" s="38"/>
      <c r="M983" s="194"/>
      <c r="N983" s="195"/>
      <c r="O983" s="70"/>
      <c r="P983" s="70"/>
      <c r="Q983" s="70"/>
      <c r="R983" s="70"/>
      <c r="S983" s="70"/>
      <c r="T983" s="71"/>
      <c r="U983" s="33"/>
      <c r="V983" s="33"/>
      <c r="W983" s="33"/>
      <c r="X983" s="33"/>
      <c r="Y983" s="33"/>
      <c r="Z983" s="33"/>
      <c r="AA983" s="33"/>
      <c r="AB983" s="33"/>
      <c r="AC983" s="33"/>
      <c r="AD983" s="33"/>
      <c r="AE983" s="33"/>
      <c r="AT983" s="16" t="s">
        <v>131</v>
      </c>
      <c r="AU983" s="16" t="s">
        <v>83</v>
      </c>
    </row>
    <row r="984" spans="1:65" s="14" customFormat="1" ht="11.25">
      <c r="B984" s="218"/>
      <c r="C984" s="219"/>
      <c r="D984" s="191" t="s">
        <v>132</v>
      </c>
      <c r="E984" s="220" t="s">
        <v>1</v>
      </c>
      <c r="F984" s="221" t="s">
        <v>885</v>
      </c>
      <c r="G984" s="219"/>
      <c r="H984" s="220" t="s">
        <v>1</v>
      </c>
      <c r="I984" s="222"/>
      <c r="J984" s="219"/>
      <c r="K984" s="219"/>
      <c r="L984" s="223"/>
      <c r="M984" s="224"/>
      <c r="N984" s="225"/>
      <c r="O984" s="225"/>
      <c r="P984" s="225"/>
      <c r="Q984" s="225"/>
      <c r="R984" s="225"/>
      <c r="S984" s="225"/>
      <c r="T984" s="226"/>
      <c r="AT984" s="227" t="s">
        <v>132</v>
      </c>
      <c r="AU984" s="227" t="s">
        <v>83</v>
      </c>
      <c r="AV984" s="14" t="s">
        <v>83</v>
      </c>
      <c r="AW984" s="14" t="s">
        <v>31</v>
      </c>
      <c r="AX984" s="14" t="s">
        <v>75</v>
      </c>
      <c r="AY984" s="227" t="s">
        <v>123</v>
      </c>
    </row>
    <row r="985" spans="1:65" s="12" customFormat="1" ht="11.25">
      <c r="B985" s="196"/>
      <c r="C985" s="197"/>
      <c r="D985" s="191" t="s">
        <v>132</v>
      </c>
      <c r="E985" s="198" t="s">
        <v>1</v>
      </c>
      <c r="F985" s="199" t="s">
        <v>886</v>
      </c>
      <c r="G985" s="197"/>
      <c r="H985" s="200">
        <v>11.505000000000001</v>
      </c>
      <c r="I985" s="201"/>
      <c r="J985" s="197"/>
      <c r="K985" s="197"/>
      <c r="L985" s="202"/>
      <c r="M985" s="203"/>
      <c r="N985" s="204"/>
      <c r="O985" s="204"/>
      <c r="P985" s="204"/>
      <c r="Q985" s="204"/>
      <c r="R985" s="204"/>
      <c r="S985" s="204"/>
      <c r="T985" s="205"/>
      <c r="AT985" s="206" t="s">
        <v>132</v>
      </c>
      <c r="AU985" s="206" t="s">
        <v>83</v>
      </c>
      <c r="AV985" s="12" t="s">
        <v>85</v>
      </c>
      <c r="AW985" s="12" t="s">
        <v>31</v>
      </c>
      <c r="AX985" s="12" t="s">
        <v>75</v>
      </c>
      <c r="AY985" s="206" t="s">
        <v>123</v>
      </c>
    </row>
    <row r="986" spans="1:65" s="13" customFormat="1" ht="11.25">
      <c r="B986" s="207"/>
      <c r="C986" s="208"/>
      <c r="D986" s="191" t="s">
        <v>132</v>
      </c>
      <c r="E986" s="209" t="s">
        <v>1</v>
      </c>
      <c r="F986" s="210" t="s">
        <v>134</v>
      </c>
      <c r="G986" s="208"/>
      <c r="H986" s="211">
        <v>11.505000000000001</v>
      </c>
      <c r="I986" s="212"/>
      <c r="J986" s="208"/>
      <c r="K986" s="208"/>
      <c r="L986" s="213"/>
      <c r="M986" s="214"/>
      <c r="N986" s="215"/>
      <c r="O986" s="215"/>
      <c r="P986" s="215"/>
      <c r="Q986" s="215"/>
      <c r="R986" s="215"/>
      <c r="S986" s="215"/>
      <c r="T986" s="216"/>
      <c r="AT986" s="217" t="s">
        <v>132</v>
      </c>
      <c r="AU986" s="217" t="s">
        <v>83</v>
      </c>
      <c r="AV986" s="13" t="s">
        <v>135</v>
      </c>
      <c r="AW986" s="13" t="s">
        <v>31</v>
      </c>
      <c r="AX986" s="13" t="s">
        <v>83</v>
      </c>
      <c r="AY986" s="217" t="s">
        <v>123</v>
      </c>
    </row>
    <row r="987" spans="1:65" s="2" customFormat="1" ht="66.75" customHeight="1">
      <c r="A987" s="33"/>
      <c r="B987" s="34"/>
      <c r="C987" s="228" t="s">
        <v>887</v>
      </c>
      <c r="D987" s="228" t="s">
        <v>449</v>
      </c>
      <c r="E987" s="229" t="s">
        <v>888</v>
      </c>
      <c r="F987" s="230" t="s">
        <v>889</v>
      </c>
      <c r="G987" s="231" t="s">
        <v>352</v>
      </c>
      <c r="H987" s="232">
        <v>39.506</v>
      </c>
      <c r="I987" s="233"/>
      <c r="J987" s="234">
        <f>ROUND(I987*H987,2)</f>
        <v>0</v>
      </c>
      <c r="K987" s="230" t="s">
        <v>128</v>
      </c>
      <c r="L987" s="38"/>
      <c r="M987" s="235" t="s">
        <v>1</v>
      </c>
      <c r="N987" s="236" t="s">
        <v>40</v>
      </c>
      <c r="O987" s="70"/>
      <c r="P987" s="187">
        <f>O987*H987</f>
        <v>0</v>
      </c>
      <c r="Q987" s="187">
        <v>0</v>
      </c>
      <c r="R987" s="187">
        <f>Q987*H987</f>
        <v>0</v>
      </c>
      <c r="S987" s="187">
        <v>0</v>
      </c>
      <c r="T987" s="188">
        <f>S987*H987</f>
        <v>0</v>
      </c>
      <c r="U987" s="33"/>
      <c r="V987" s="33"/>
      <c r="W987" s="33"/>
      <c r="X987" s="33"/>
      <c r="Y987" s="33"/>
      <c r="Z987" s="33"/>
      <c r="AA987" s="33"/>
      <c r="AB987" s="33"/>
      <c r="AC987" s="33"/>
      <c r="AD987" s="33"/>
      <c r="AE987" s="33"/>
      <c r="AR987" s="189" t="s">
        <v>249</v>
      </c>
      <c r="AT987" s="189" t="s">
        <v>449</v>
      </c>
      <c r="AU987" s="189" t="s">
        <v>83</v>
      </c>
      <c r="AY987" s="16" t="s">
        <v>123</v>
      </c>
      <c r="BE987" s="190">
        <f>IF(N987="základní",J987,0)</f>
        <v>0</v>
      </c>
      <c r="BF987" s="190">
        <f>IF(N987="snížená",J987,0)</f>
        <v>0</v>
      </c>
      <c r="BG987" s="190">
        <f>IF(N987="zákl. přenesená",J987,0)</f>
        <v>0</v>
      </c>
      <c r="BH987" s="190">
        <f>IF(N987="sníž. přenesená",J987,0)</f>
        <v>0</v>
      </c>
      <c r="BI987" s="190">
        <f>IF(N987="nulová",J987,0)</f>
        <v>0</v>
      </c>
      <c r="BJ987" s="16" t="s">
        <v>83</v>
      </c>
      <c r="BK987" s="190">
        <f>ROUND(I987*H987,2)</f>
        <v>0</v>
      </c>
      <c r="BL987" s="16" t="s">
        <v>249</v>
      </c>
      <c r="BM987" s="189" t="s">
        <v>890</v>
      </c>
    </row>
    <row r="988" spans="1:65" s="2" customFormat="1" ht="78">
      <c r="A988" s="33"/>
      <c r="B988" s="34"/>
      <c r="C988" s="35"/>
      <c r="D988" s="191" t="s">
        <v>131</v>
      </c>
      <c r="E988" s="35"/>
      <c r="F988" s="192" t="s">
        <v>891</v>
      </c>
      <c r="G988" s="35"/>
      <c r="H988" s="35"/>
      <c r="I988" s="193"/>
      <c r="J988" s="35"/>
      <c r="K988" s="35"/>
      <c r="L988" s="38"/>
      <c r="M988" s="194"/>
      <c r="N988" s="195"/>
      <c r="O988" s="70"/>
      <c r="P988" s="70"/>
      <c r="Q988" s="70"/>
      <c r="R988" s="70"/>
      <c r="S988" s="70"/>
      <c r="T988" s="71"/>
      <c r="U988" s="33"/>
      <c r="V988" s="33"/>
      <c r="W988" s="33"/>
      <c r="X988" s="33"/>
      <c r="Y988" s="33"/>
      <c r="Z988" s="33"/>
      <c r="AA988" s="33"/>
      <c r="AB988" s="33"/>
      <c r="AC988" s="33"/>
      <c r="AD988" s="33"/>
      <c r="AE988" s="33"/>
      <c r="AT988" s="16" t="s">
        <v>131</v>
      </c>
      <c r="AU988" s="16" t="s">
        <v>83</v>
      </c>
    </row>
    <row r="989" spans="1:65" s="14" customFormat="1" ht="11.25">
      <c r="B989" s="218"/>
      <c r="C989" s="219"/>
      <c r="D989" s="191" t="s">
        <v>132</v>
      </c>
      <c r="E989" s="220" t="s">
        <v>1</v>
      </c>
      <c r="F989" s="221" t="s">
        <v>892</v>
      </c>
      <c r="G989" s="219"/>
      <c r="H989" s="220" t="s">
        <v>1</v>
      </c>
      <c r="I989" s="222"/>
      <c r="J989" s="219"/>
      <c r="K989" s="219"/>
      <c r="L989" s="223"/>
      <c r="M989" s="224"/>
      <c r="N989" s="225"/>
      <c r="O989" s="225"/>
      <c r="P989" s="225"/>
      <c r="Q989" s="225"/>
      <c r="R989" s="225"/>
      <c r="S989" s="225"/>
      <c r="T989" s="226"/>
      <c r="AT989" s="227" t="s">
        <v>132</v>
      </c>
      <c r="AU989" s="227" t="s">
        <v>83</v>
      </c>
      <c r="AV989" s="14" t="s">
        <v>83</v>
      </c>
      <c r="AW989" s="14" t="s">
        <v>31</v>
      </c>
      <c r="AX989" s="14" t="s">
        <v>75</v>
      </c>
      <c r="AY989" s="227" t="s">
        <v>123</v>
      </c>
    </row>
    <row r="990" spans="1:65" s="12" customFormat="1" ht="11.25">
      <c r="B990" s="196"/>
      <c r="C990" s="197"/>
      <c r="D990" s="191" t="s">
        <v>132</v>
      </c>
      <c r="E990" s="198" t="s">
        <v>1</v>
      </c>
      <c r="F990" s="199" t="s">
        <v>893</v>
      </c>
      <c r="G990" s="197"/>
      <c r="H990" s="200">
        <v>39.506</v>
      </c>
      <c r="I990" s="201"/>
      <c r="J990" s="197"/>
      <c r="K990" s="197"/>
      <c r="L990" s="202"/>
      <c r="M990" s="203"/>
      <c r="N990" s="204"/>
      <c r="O990" s="204"/>
      <c r="P990" s="204"/>
      <c r="Q990" s="204"/>
      <c r="R990" s="204"/>
      <c r="S990" s="204"/>
      <c r="T990" s="205"/>
      <c r="AT990" s="206" t="s">
        <v>132</v>
      </c>
      <c r="AU990" s="206" t="s">
        <v>83</v>
      </c>
      <c r="AV990" s="12" t="s">
        <v>85</v>
      </c>
      <c r="AW990" s="12" t="s">
        <v>31</v>
      </c>
      <c r="AX990" s="12" t="s">
        <v>75</v>
      </c>
      <c r="AY990" s="206" t="s">
        <v>123</v>
      </c>
    </row>
    <row r="991" spans="1:65" s="13" customFormat="1" ht="11.25">
      <c r="B991" s="207"/>
      <c r="C991" s="208"/>
      <c r="D991" s="191" t="s">
        <v>132</v>
      </c>
      <c r="E991" s="209" t="s">
        <v>1</v>
      </c>
      <c r="F991" s="210" t="s">
        <v>134</v>
      </c>
      <c r="G991" s="208"/>
      <c r="H991" s="211">
        <v>39.506</v>
      </c>
      <c r="I991" s="212"/>
      <c r="J991" s="208"/>
      <c r="K991" s="208"/>
      <c r="L991" s="213"/>
      <c r="M991" s="214"/>
      <c r="N991" s="215"/>
      <c r="O991" s="215"/>
      <c r="P991" s="215"/>
      <c r="Q991" s="215"/>
      <c r="R991" s="215"/>
      <c r="S991" s="215"/>
      <c r="T991" s="216"/>
      <c r="AT991" s="217" t="s">
        <v>132</v>
      </c>
      <c r="AU991" s="217" t="s">
        <v>83</v>
      </c>
      <c r="AV991" s="13" t="s">
        <v>135</v>
      </c>
      <c r="AW991" s="13" t="s">
        <v>31</v>
      </c>
      <c r="AX991" s="13" t="s">
        <v>83</v>
      </c>
      <c r="AY991" s="217" t="s">
        <v>123</v>
      </c>
    </row>
    <row r="992" spans="1:65" s="2" customFormat="1" ht="66.75" customHeight="1">
      <c r="A992" s="33"/>
      <c r="B992" s="34"/>
      <c r="C992" s="228" t="s">
        <v>894</v>
      </c>
      <c r="D992" s="228" t="s">
        <v>449</v>
      </c>
      <c r="E992" s="229" t="s">
        <v>895</v>
      </c>
      <c r="F992" s="230" t="s">
        <v>896</v>
      </c>
      <c r="G992" s="231" t="s">
        <v>352</v>
      </c>
      <c r="H992" s="232">
        <v>15.6</v>
      </c>
      <c r="I992" s="233"/>
      <c r="J992" s="234">
        <f>ROUND(I992*H992,2)</f>
        <v>0</v>
      </c>
      <c r="K992" s="230" t="s">
        <v>128</v>
      </c>
      <c r="L992" s="38"/>
      <c r="M992" s="235" t="s">
        <v>1</v>
      </c>
      <c r="N992" s="236" t="s">
        <v>40</v>
      </c>
      <c r="O992" s="70"/>
      <c r="P992" s="187">
        <f>O992*H992</f>
        <v>0</v>
      </c>
      <c r="Q992" s="187">
        <v>0</v>
      </c>
      <c r="R992" s="187">
        <f>Q992*H992</f>
        <v>0</v>
      </c>
      <c r="S992" s="187">
        <v>0</v>
      </c>
      <c r="T992" s="188">
        <f>S992*H992</f>
        <v>0</v>
      </c>
      <c r="U992" s="33"/>
      <c r="V992" s="33"/>
      <c r="W992" s="33"/>
      <c r="X992" s="33"/>
      <c r="Y992" s="33"/>
      <c r="Z992" s="33"/>
      <c r="AA992" s="33"/>
      <c r="AB992" s="33"/>
      <c r="AC992" s="33"/>
      <c r="AD992" s="33"/>
      <c r="AE992" s="33"/>
      <c r="AR992" s="189" t="s">
        <v>249</v>
      </c>
      <c r="AT992" s="189" t="s">
        <v>449</v>
      </c>
      <c r="AU992" s="189" t="s">
        <v>83</v>
      </c>
      <c r="AY992" s="16" t="s">
        <v>123</v>
      </c>
      <c r="BE992" s="190">
        <f>IF(N992="základní",J992,0)</f>
        <v>0</v>
      </c>
      <c r="BF992" s="190">
        <f>IF(N992="snížená",J992,0)</f>
        <v>0</v>
      </c>
      <c r="BG992" s="190">
        <f>IF(N992="zákl. přenesená",J992,0)</f>
        <v>0</v>
      </c>
      <c r="BH992" s="190">
        <f>IF(N992="sníž. přenesená",J992,0)</f>
        <v>0</v>
      </c>
      <c r="BI992" s="190">
        <f>IF(N992="nulová",J992,0)</f>
        <v>0</v>
      </c>
      <c r="BJ992" s="16" t="s">
        <v>83</v>
      </c>
      <c r="BK992" s="190">
        <f>ROUND(I992*H992,2)</f>
        <v>0</v>
      </c>
      <c r="BL992" s="16" t="s">
        <v>249</v>
      </c>
      <c r="BM992" s="189" t="s">
        <v>897</v>
      </c>
    </row>
    <row r="993" spans="1:65" s="2" customFormat="1" ht="78">
      <c r="A993" s="33"/>
      <c r="B993" s="34"/>
      <c r="C993" s="35"/>
      <c r="D993" s="191" t="s">
        <v>131</v>
      </c>
      <c r="E993" s="35"/>
      <c r="F993" s="192" t="s">
        <v>898</v>
      </c>
      <c r="G993" s="35"/>
      <c r="H993" s="35"/>
      <c r="I993" s="193"/>
      <c r="J993" s="35"/>
      <c r="K993" s="35"/>
      <c r="L993" s="38"/>
      <c r="M993" s="194"/>
      <c r="N993" s="195"/>
      <c r="O993" s="70"/>
      <c r="P993" s="70"/>
      <c r="Q993" s="70"/>
      <c r="R993" s="70"/>
      <c r="S993" s="70"/>
      <c r="T993" s="71"/>
      <c r="U993" s="33"/>
      <c r="V993" s="33"/>
      <c r="W993" s="33"/>
      <c r="X993" s="33"/>
      <c r="Y993" s="33"/>
      <c r="Z993" s="33"/>
      <c r="AA993" s="33"/>
      <c r="AB993" s="33"/>
      <c r="AC993" s="33"/>
      <c r="AD993" s="33"/>
      <c r="AE993" s="33"/>
      <c r="AT993" s="16" t="s">
        <v>131</v>
      </c>
      <c r="AU993" s="16" t="s">
        <v>83</v>
      </c>
    </row>
    <row r="994" spans="1:65" s="14" customFormat="1" ht="11.25">
      <c r="B994" s="218"/>
      <c r="C994" s="219"/>
      <c r="D994" s="191" t="s">
        <v>132</v>
      </c>
      <c r="E994" s="220" t="s">
        <v>1</v>
      </c>
      <c r="F994" s="221" t="s">
        <v>899</v>
      </c>
      <c r="G994" s="219"/>
      <c r="H994" s="220" t="s">
        <v>1</v>
      </c>
      <c r="I994" s="222"/>
      <c r="J994" s="219"/>
      <c r="K994" s="219"/>
      <c r="L994" s="223"/>
      <c r="M994" s="224"/>
      <c r="N994" s="225"/>
      <c r="O994" s="225"/>
      <c r="P994" s="225"/>
      <c r="Q994" s="225"/>
      <c r="R994" s="225"/>
      <c r="S994" s="225"/>
      <c r="T994" s="226"/>
      <c r="AT994" s="227" t="s">
        <v>132</v>
      </c>
      <c r="AU994" s="227" t="s">
        <v>83</v>
      </c>
      <c r="AV994" s="14" t="s">
        <v>83</v>
      </c>
      <c r="AW994" s="14" t="s">
        <v>31</v>
      </c>
      <c r="AX994" s="14" t="s">
        <v>75</v>
      </c>
      <c r="AY994" s="227" t="s">
        <v>123</v>
      </c>
    </row>
    <row r="995" spans="1:65" s="12" customFormat="1" ht="11.25">
      <c r="B995" s="196"/>
      <c r="C995" s="197"/>
      <c r="D995" s="191" t="s">
        <v>132</v>
      </c>
      <c r="E995" s="198" t="s">
        <v>1</v>
      </c>
      <c r="F995" s="199" t="s">
        <v>900</v>
      </c>
      <c r="G995" s="197"/>
      <c r="H995" s="200">
        <v>15.6</v>
      </c>
      <c r="I995" s="201"/>
      <c r="J995" s="197"/>
      <c r="K995" s="197"/>
      <c r="L995" s="202"/>
      <c r="M995" s="203"/>
      <c r="N995" s="204"/>
      <c r="O995" s="204"/>
      <c r="P995" s="204"/>
      <c r="Q995" s="204"/>
      <c r="R995" s="204"/>
      <c r="S995" s="204"/>
      <c r="T995" s="205"/>
      <c r="AT995" s="206" t="s">
        <v>132</v>
      </c>
      <c r="AU995" s="206" t="s">
        <v>83</v>
      </c>
      <c r="AV995" s="12" t="s">
        <v>85</v>
      </c>
      <c r="AW995" s="12" t="s">
        <v>31</v>
      </c>
      <c r="AX995" s="12" t="s">
        <v>75</v>
      </c>
      <c r="AY995" s="206" t="s">
        <v>123</v>
      </c>
    </row>
    <row r="996" spans="1:65" s="13" customFormat="1" ht="11.25">
      <c r="B996" s="207"/>
      <c r="C996" s="208"/>
      <c r="D996" s="191" t="s">
        <v>132</v>
      </c>
      <c r="E996" s="209" t="s">
        <v>1</v>
      </c>
      <c r="F996" s="210" t="s">
        <v>134</v>
      </c>
      <c r="G996" s="208"/>
      <c r="H996" s="211">
        <v>15.6</v>
      </c>
      <c r="I996" s="212"/>
      <c r="J996" s="208"/>
      <c r="K996" s="208"/>
      <c r="L996" s="213"/>
      <c r="M996" s="214"/>
      <c r="N996" s="215"/>
      <c r="O996" s="215"/>
      <c r="P996" s="215"/>
      <c r="Q996" s="215"/>
      <c r="R996" s="215"/>
      <c r="S996" s="215"/>
      <c r="T996" s="216"/>
      <c r="AT996" s="217" t="s">
        <v>132</v>
      </c>
      <c r="AU996" s="217" t="s">
        <v>83</v>
      </c>
      <c r="AV996" s="13" t="s">
        <v>135</v>
      </c>
      <c r="AW996" s="13" t="s">
        <v>31</v>
      </c>
      <c r="AX996" s="13" t="s">
        <v>83</v>
      </c>
      <c r="AY996" s="217" t="s">
        <v>123</v>
      </c>
    </row>
    <row r="997" spans="1:65" s="2" customFormat="1" ht="66.75" customHeight="1">
      <c r="A997" s="33"/>
      <c r="B997" s="34"/>
      <c r="C997" s="228" t="s">
        <v>901</v>
      </c>
      <c r="D997" s="228" t="s">
        <v>449</v>
      </c>
      <c r="E997" s="229" t="s">
        <v>902</v>
      </c>
      <c r="F997" s="230" t="s">
        <v>903</v>
      </c>
      <c r="G997" s="231" t="s">
        <v>352</v>
      </c>
      <c r="H997" s="232">
        <v>93.031999999999996</v>
      </c>
      <c r="I997" s="233"/>
      <c r="J997" s="234">
        <f>ROUND(I997*H997,2)</f>
        <v>0</v>
      </c>
      <c r="K997" s="230" t="s">
        <v>128</v>
      </c>
      <c r="L997" s="38"/>
      <c r="M997" s="235" t="s">
        <v>1</v>
      </c>
      <c r="N997" s="236" t="s">
        <v>40</v>
      </c>
      <c r="O997" s="70"/>
      <c r="P997" s="187">
        <f>O997*H997</f>
        <v>0</v>
      </c>
      <c r="Q997" s="187">
        <v>0</v>
      </c>
      <c r="R997" s="187">
        <f>Q997*H997</f>
        <v>0</v>
      </c>
      <c r="S997" s="187">
        <v>0</v>
      </c>
      <c r="T997" s="188">
        <f>S997*H997</f>
        <v>0</v>
      </c>
      <c r="U997" s="33"/>
      <c r="V997" s="33"/>
      <c r="W997" s="33"/>
      <c r="X997" s="33"/>
      <c r="Y997" s="33"/>
      <c r="Z997" s="33"/>
      <c r="AA997" s="33"/>
      <c r="AB997" s="33"/>
      <c r="AC997" s="33"/>
      <c r="AD997" s="33"/>
      <c r="AE997" s="33"/>
      <c r="AR997" s="189" t="s">
        <v>249</v>
      </c>
      <c r="AT997" s="189" t="s">
        <v>449</v>
      </c>
      <c r="AU997" s="189" t="s">
        <v>83</v>
      </c>
      <c r="AY997" s="16" t="s">
        <v>123</v>
      </c>
      <c r="BE997" s="190">
        <f>IF(N997="základní",J997,0)</f>
        <v>0</v>
      </c>
      <c r="BF997" s="190">
        <f>IF(N997="snížená",J997,0)</f>
        <v>0</v>
      </c>
      <c r="BG997" s="190">
        <f>IF(N997="zákl. přenesená",J997,0)</f>
        <v>0</v>
      </c>
      <c r="BH997" s="190">
        <f>IF(N997="sníž. přenesená",J997,0)</f>
        <v>0</v>
      </c>
      <c r="BI997" s="190">
        <f>IF(N997="nulová",J997,0)</f>
        <v>0</v>
      </c>
      <c r="BJ997" s="16" t="s">
        <v>83</v>
      </c>
      <c r="BK997" s="190">
        <f>ROUND(I997*H997,2)</f>
        <v>0</v>
      </c>
      <c r="BL997" s="16" t="s">
        <v>249</v>
      </c>
      <c r="BM997" s="189" t="s">
        <v>904</v>
      </c>
    </row>
    <row r="998" spans="1:65" s="2" customFormat="1" ht="78">
      <c r="A998" s="33"/>
      <c r="B998" s="34"/>
      <c r="C998" s="35"/>
      <c r="D998" s="191" t="s">
        <v>131</v>
      </c>
      <c r="E998" s="35"/>
      <c r="F998" s="192" t="s">
        <v>905</v>
      </c>
      <c r="G998" s="35"/>
      <c r="H998" s="35"/>
      <c r="I998" s="193"/>
      <c r="J998" s="35"/>
      <c r="K998" s="35"/>
      <c r="L998" s="38"/>
      <c r="M998" s="194"/>
      <c r="N998" s="195"/>
      <c r="O998" s="70"/>
      <c r="P998" s="70"/>
      <c r="Q998" s="70"/>
      <c r="R998" s="70"/>
      <c r="S998" s="70"/>
      <c r="T998" s="71"/>
      <c r="U998" s="33"/>
      <c r="V998" s="33"/>
      <c r="W998" s="33"/>
      <c r="X998" s="33"/>
      <c r="Y998" s="33"/>
      <c r="Z998" s="33"/>
      <c r="AA998" s="33"/>
      <c r="AB998" s="33"/>
      <c r="AC998" s="33"/>
      <c r="AD998" s="33"/>
      <c r="AE998" s="33"/>
      <c r="AT998" s="16" t="s">
        <v>131</v>
      </c>
      <c r="AU998" s="16" t="s">
        <v>83</v>
      </c>
    </row>
    <row r="999" spans="1:65" s="14" customFormat="1" ht="11.25">
      <c r="B999" s="218"/>
      <c r="C999" s="219"/>
      <c r="D999" s="191" t="s">
        <v>132</v>
      </c>
      <c r="E999" s="220" t="s">
        <v>1</v>
      </c>
      <c r="F999" s="221" t="s">
        <v>906</v>
      </c>
      <c r="G999" s="219"/>
      <c r="H999" s="220" t="s">
        <v>1</v>
      </c>
      <c r="I999" s="222"/>
      <c r="J999" s="219"/>
      <c r="K999" s="219"/>
      <c r="L999" s="223"/>
      <c r="M999" s="224"/>
      <c r="N999" s="225"/>
      <c r="O999" s="225"/>
      <c r="P999" s="225"/>
      <c r="Q999" s="225"/>
      <c r="R999" s="225"/>
      <c r="S999" s="225"/>
      <c r="T999" s="226"/>
      <c r="AT999" s="227" t="s">
        <v>132</v>
      </c>
      <c r="AU999" s="227" t="s">
        <v>83</v>
      </c>
      <c r="AV999" s="14" t="s">
        <v>83</v>
      </c>
      <c r="AW999" s="14" t="s">
        <v>31</v>
      </c>
      <c r="AX999" s="14" t="s">
        <v>75</v>
      </c>
      <c r="AY999" s="227" t="s">
        <v>123</v>
      </c>
    </row>
    <row r="1000" spans="1:65" s="12" customFormat="1" ht="11.25">
      <c r="B1000" s="196"/>
      <c r="C1000" s="197"/>
      <c r="D1000" s="191" t="s">
        <v>132</v>
      </c>
      <c r="E1000" s="198" t="s">
        <v>1</v>
      </c>
      <c r="F1000" s="199" t="s">
        <v>907</v>
      </c>
      <c r="G1000" s="197"/>
      <c r="H1000" s="200">
        <v>93.031999999999996</v>
      </c>
      <c r="I1000" s="201"/>
      <c r="J1000" s="197"/>
      <c r="K1000" s="197"/>
      <c r="L1000" s="202"/>
      <c r="M1000" s="203"/>
      <c r="N1000" s="204"/>
      <c r="O1000" s="204"/>
      <c r="P1000" s="204"/>
      <c r="Q1000" s="204"/>
      <c r="R1000" s="204"/>
      <c r="S1000" s="204"/>
      <c r="T1000" s="205"/>
      <c r="AT1000" s="206" t="s">
        <v>132</v>
      </c>
      <c r="AU1000" s="206" t="s">
        <v>83</v>
      </c>
      <c r="AV1000" s="12" t="s">
        <v>85</v>
      </c>
      <c r="AW1000" s="12" t="s">
        <v>31</v>
      </c>
      <c r="AX1000" s="12" t="s">
        <v>75</v>
      </c>
      <c r="AY1000" s="206" t="s">
        <v>123</v>
      </c>
    </row>
    <row r="1001" spans="1:65" s="13" customFormat="1" ht="11.25">
      <c r="B1001" s="207"/>
      <c r="C1001" s="208"/>
      <c r="D1001" s="191" t="s">
        <v>132</v>
      </c>
      <c r="E1001" s="209" t="s">
        <v>1</v>
      </c>
      <c r="F1001" s="210" t="s">
        <v>134</v>
      </c>
      <c r="G1001" s="208"/>
      <c r="H1001" s="211">
        <v>93.031999999999996</v>
      </c>
      <c r="I1001" s="212"/>
      <c r="J1001" s="208"/>
      <c r="K1001" s="208"/>
      <c r="L1001" s="213"/>
      <c r="M1001" s="214"/>
      <c r="N1001" s="215"/>
      <c r="O1001" s="215"/>
      <c r="P1001" s="215"/>
      <c r="Q1001" s="215"/>
      <c r="R1001" s="215"/>
      <c r="S1001" s="215"/>
      <c r="T1001" s="216"/>
      <c r="AT1001" s="217" t="s">
        <v>132</v>
      </c>
      <c r="AU1001" s="217" t="s">
        <v>83</v>
      </c>
      <c r="AV1001" s="13" t="s">
        <v>135</v>
      </c>
      <c r="AW1001" s="13" t="s">
        <v>31</v>
      </c>
      <c r="AX1001" s="13" t="s">
        <v>83</v>
      </c>
      <c r="AY1001" s="217" t="s">
        <v>123</v>
      </c>
    </row>
    <row r="1002" spans="1:65" s="2" customFormat="1" ht="60">
      <c r="A1002" s="33"/>
      <c r="B1002" s="34"/>
      <c r="C1002" s="228" t="s">
        <v>416</v>
      </c>
      <c r="D1002" s="228" t="s">
        <v>449</v>
      </c>
      <c r="E1002" s="229" t="s">
        <v>908</v>
      </c>
      <c r="F1002" s="230" t="s">
        <v>909</v>
      </c>
      <c r="G1002" s="231" t="s">
        <v>352</v>
      </c>
      <c r="H1002" s="232">
        <v>5.3410000000000002</v>
      </c>
      <c r="I1002" s="233"/>
      <c r="J1002" s="234">
        <f>ROUND(I1002*H1002,2)</f>
        <v>0</v>
      </c>
      <c r="K1002" s="230" t="s">
        <v>128</v>
      </c>
      <c r="L1002" s="38"/>
      <c r="M1002" s="235" t="s">
        <v>1</v>
      </c>
      <c r="N1002" s="236" t="s">
        <v>40</v>
      </c>
      <c r="O1002" s="70"/>
      <c r="P1002" s="187">
        <f>O1002*H1002</f>
        <v>0</v>
      </c>
      <c r="Q1002" s="187">
        <v>0</v>
      </c>
      <c r="R1002" s="187">
        <f>Q1002*H1002</f>
        <v>0</v>
      </c>
      <c r="S1002" s="187">
        <v>0</v>
      </c>
      <c r="T1002" s="188">
        <f>S1002*H1002</f>
        <v>0</v>
      </c>
      <c r="U1002" s="33"/>
      <c r="V1002" s="33"/>
      <c r="W1002" s="33"/>
      <c r="X1002" s="33"/>
      <c r="Y1002" s="33"/>
      <c r="Z1002" s="33"/>
      <c r="AA1002" s="33"/>
      <c r="AB1002" s="33"/>
      <c r="AC1002" s="33"/>
      <c r="AD1002" s="33"/>
      <c r="AE1002" s="33"/>
      <c r="AR1002" s="189" t="s">
        <v>249</v>
      </c>
      <c r="AT1002" s="189" t="s">
        <v>449</v>
      </c>
      <c r="AU1002" s="189" t="s">
        <v>83</v>
      </c>
      <c r="AY1002" s="16" t="s">
        <v>123</v>
      </c>
      <c r="BE1002" s="190">
        <f>IF(N1002="základní",J1002,0)</f>
        <v>0</v>
      </c>
      <c r="BF1002" s="190">
        <f>IF(N1002="snížená",J1002,0)</f>
        <v>0</v>
      </c>
      <c r="BG1002" s="190">
        <f>IF(N1002="zákl. přenesená",J1002,0)</f>
        <v>0</v>
      </c>
      <c r="BH1002" s="190">
        <f>IF(N1002="sníž. přenesená",J1002,0)</f>
        <v>0</v>
      </c>
      <c r="BI1002" s="190">
        <f>IF(N1002="nulová",J1002,0)</f>
        <v>0</v>
      </c>
      <c r="BJ1002" s="16" t="s">
        <v>83</v>
      </c>
      <c r="BK1002" s="190">
        <f>ROUND(I1002*H1002,2)</f>
        <v>0</v>
      </c>
      <c r="BL1002" s="16" t="s">
        <v>249</v>
      </c>
      <c r="BM1002" s="189" t="s">
        <v>910</v>
      </c>
    </row>
    <row r="1003" spans="1:65" s="2" customFormat="1" ht="107.25">
      <c r="A1003" s="33"/>
      <c r="B1003" s="34"/>
      <c r="C1003" s="35"/>
      <c r="D1003" s="191" t="s">
        <v>131</v>
      </c>
      <c r="E1003" s="35"/>
      <c r="F1003" s="192" t="s">
        <v>911</v>
      </c>
      <c r="G1003" s="35"/>
      <c r="H1003" s="35"/>
      <c r="I1003" s="193"/>
      <c r="J1003" s="35"/>
      <c r="K1003" s="35"/>
      <c r="L1003" s="38"/>
      <c r="M1003" s="194"/>
      <c r="N1003" s="195"/>
      <c r="O1003" s="70"/>
      <c r="P1003" s="70"/>
      <c r="Q1003" s="70"/>
      <c r="R1003" s="70"/>
      <c r="S1003" s="70"/>
      <c r="T1003" s="71"/>
      <c r="U1003" s="33"/>
      <c r="V1003" s="33"/>
      <c r="W1003" s="33"/>
      <c r="X1003" s="33"/>
      <c r="Y1003" s="33"/>
      <c r="Z1003" s="33"/>
      <c r="AA1003" s="33"/>
      <c r="AB1003" s="33"/>
      <c r="AC1003" s="33"/>
      <c r="AD1003" s="33"/>
      <c r="AE1003" s="33"/>
      <c r="AT1003" s="16" t="s">
        <v>131</v>
      </c>
      <c r="AU1003" s="16" t="s">
        <v>83</v>
      </c>
    </row>
    <row r="1004" spans="1:65" s="14" customFormat="1" ht="11.25">
      <c r="B1004" s="218"/>
      <c r="C1004" s="219"/>
      <c r="D1004" s="191" t="s">
        <v>132</v>
      </c>
      <c r="E1004" s="220" t="s">
        <v>1</v>
      </c>
      <c r="F1004" s="221" t="s">
        <v>912</v>
      </c>
      <c r="G1004" s="219"/>
      <c r="H1004" s="220" t="s">
        <v>1</v>
      </c>
      <c r="I1004" s="222"/>
      <c r="J1004" s="219"/>
      <c r="K1004" s="219"/>
      <c r="L1004" s="223"/>
      <c r="M1004" s="224"/>
      <c r="N1004" s="225"/>
      <c r="O1004" s="225"/>
      <c r="P1004" s="225"/>
      <c r="Q1004" s="225"/>
      <c r="R1004" s="225"/>
      <c r="S1004" s="225"/>
      <c r="T1004" s="226"/>
      <c r="AT1004" s="227" t="s">
        <v>132</v>
      </c>
      <c r="AU1004" s="227" t="s">
        <v>83</v>
      </c>
      <c r="AV1004" s="14" t="s">
        <v>83</v>
      </c>
      <c r="AW1004" s="14" t="s">
        <v>31</v>
      </c>
      <c r="AX1004" s="14" t="s">
        <v>75</v>
      </c>
      <c r="AY1004" s="227" t="s">
        <v>123</v>
      </c>
    </row>
    <row r="1005" spans="1:65" s="12" customFormat="1" ht="11.25">
      <c r="B1005" s="196"/>
      <c r="C1005" s="197"/>
      <c r="D1005" s="191" t="s">
        <v>132</v>
      </c>
      <c r="E1005" s="198" t="s">
        <v>1</v>
      </c>
      <c r="F1005" s="199" t="s">
        <v>913</v>
      </c>
      <c r="G1005" s="197"/>
      <c r="H1005" s="200">
        <v>5.3410000000000002</v>
      </c>
      <c r="I1005" s="201"/>
      <c r="J1005" s="197"/>
      <c r="K1005" s="197"/>
      <c r="L1005" s="202"/>
      <c r="M1005" s="203"/>
      <c r="N1005" s="204"/>
      <c r="O1005" s="204"/>
      <c r="P1005" s="204"/>
      <c r="Q1005" s="204"/>
      <c r="R1005" s="204"/>
      <c r="S1005" s="204"/>
      <c r="T1005" s="205"/>
      <c r="AT1005" s="206" t="s">
        <v>132</v>
      </c>
      <c r="AU1005" s="206" t="s">
        <v>83</v>
      </c>
      <c r="AV1005" s="12" t="s">
        <v>85</v>
      </c>
      <c r="AW1005" s="12" t="s">
        <v>31</v>
      </c>
      <c r="AX1005" s="12" t="s">
        <v>75</v>
      </c>
      <c r="AY1005" s="206" t="s">
        <v>123</v>
      </c>
    </row>
    <row r="1006" spans="1:65" s="13" customFormat="1" ht="11.25">
      <c r="B1006" s="207"/>
      <c r="C1006" s="208"/>
      <c r="D1006" s="191" t="s">
        <v>132</v>
      </c>
      <c r="E1006" s="209" t="s">
        <v>1</v>
      </c>
      <c r="F1006" s="210" t="s">
        <v>134</v>
      </c>
      <c r="G1006" s="208"/>
      <c r="H1006" s="211">
        <v>5.3410000000000002</v>
      </c>
      <c r="I1006" s="212"/>
      <c r="J1006" s="208"/>
      <c r="K1006" s="208"/>
      <c r="L1006" s="213"/>
      <c r="M1006" s="214"/>
      <c r="N1006" s="215"/>
      <c r="O1006" s="215"/>
      <c r="P1006" s="215"/>
      <c r="Q1006" s="215"/>
      <c r="R1006" s="215"/>
      <c r="S1006" s="215"/>
      <c r="T1006" s="216"/>
      <c r="AT1006" s="217" t="s">
        <v>132</v>
      </c>
      <c r="AU1006" s="217" t="s">
        <v>83</v>
      </c>
      <c r="AV1006" s="13" t="s">
        <v>135</v>
      </c>
      <c r="AW1006" s="13" t="s">
        <v>31</v>
      </c>
      <c r="AX1006" s="13" t="s">
        <v>83</v>
      </c>
      <c r="AY1006" s="217" t="s">
        <v>123</v>
      </c>
    </row>
    <row r="1007" spans="1:65" s="2" customFormat="1" ht="60">
      <c r="A1007" s="33"/>
      <c r="B1007" s="34"/>
      <c r="C1007" s="228" t="s">
        <v>914</v>
      </c>
      <c r="D1007" s="228" t="s">
        <v>449</v>
      </c>
      <c r="E1007" s="229" t="s">
        <v>915</v>
      </c>
      <c r="F1007" s="230" t="s">
        <v>916</v>
      </c>
      <c r="G1007" s="231" t="s">
        <v>352</v>
      </c>
      <c r="H1007" s="232">
        <v>133.52500000000001</v>
      </c>
      <c r="I1007" s="233"/>
      <c r="J1007" s="234">
        <f>ROUND(I1007*H1007,2)</f>
        <v>0</v>
      </c>
      <c r="K1007" s="230" t="s">
        <v>128</v>
      </c>
      <c r="L1007" s="38"/>
      <c r="M1007" s="235" t="s">
        <v>1</v>
      </c>
      <c r="N1007" s="236" t="s">
        <v>40</v>
      </c>
      <c r="O1007" s="70"/>
      <c r="P1007" s="187">
        <f>O1007*H1007</f>
        <v>0</v>
      </c>
      <c r="Q1007" s="187">
        <v>0</v>
      </c>
      <c r="R1007" s="187">
        <f>Q1007*H1007</f>
        <v>0</v>
      </c>
      <c r="S1007" s="187">
        <v>0</v>
      </c>
      <c r="T1007" s="188">
        <f>S1007*H1007</f>
        <v>0</v>
      </c>
      <c r="U1007" s="33"/>
      <c r="V1007" s="33"/>
      <c r="W1007" s="33"/>
      <c r="X1007" s="33"/>
      <c r="Y1007" s="33"/>
      <c r="Z1007" s="33"/>
      <c r="AA1007" s="33"/>
      <c r="AB1007" s="33"/>
      <c r="AC1007" s="33"/>
      <c r="AD1007" s="33"/>
      <c r="AE1007" s="33"/>
      <c r="AR1007" s="189" t="s">
        <v>249</v>
      </c>
      <c r="AT1007" s="189" t="s">
        <v>449</v>
      </c>
      <c r="AU1007" s="189" t="s">
        <v>83</v>
      </c>
      <c r="AY1007" s="16" t="s">
        <v>123</v>
      </c>
      <c r="BE1007" s="190">
        <f>IF(N1007="základní",J1007,0)</f>
        <v>0</v>
      </c>
      <c r="BF1007" s="190">
        <f>IF(N1007="snížená",J1007,0)</f>
        <v>0</v>
      </c>
      <c r="BG1007" s="190">
        <f>IF(N1007="zákl. přenesená",J1007,0)</f>
        <v>0</v>
      </c>
      <c r="BH1007" s="190">
        <f>IF(N1007="sníž. přenesená",J1007,0)</f>
        <v>0</v>
      </c>
      <c r="BI1007" s="190">
        <f>IF(N1007="nulová",J1007,0)</f>
        <v>0</v>
      </c>
      <c r="BJ1007" s="16" t="s">
        <v>83</v>
      </c>
      <c r="BK1007" s="190">
        <f>ROUND(I1007*H1007,2)</f>
        <v>0</v>
      </c>
      <c r="BL1007" s="16" t="s">
        <v>249</v>
      </c>
      <c r="BM1007" s="189" t="s">
        <v>917</v>
      </c>
    </row>
    <row r="1008" spans="1:65" s="2" customFormat="1" ht="107.25">
      <c r="A1008" s="33"/>
      <c r="B1008" s="34"/>
      <c r="C1008" s="35"/>
      <c r="D1008" s="191" t="s">
        <v>131</v>
      </c>
      <c r="E1008" s="35"/>
      <c r="F1008" s="192" t="s">
        <v>918</v>
      </c>
      <c r="G1008" s="35"/>
      <c r="H1008" s="35"/>
      <c r="I1008" s="193"/>
      <c r="J1008" s="35"/>
      <c r="K1008" s="35"/>
      <c r="L1008" s="38"/>
      <c r="M1008" s="194"/>
      <c r="N1008" s="195"/>
      <c r="O1008" s="70"/>
      <c r="P1008" s="70"/>
      <c r="Q1008" s="70"/>
      <c r="R1008" s="70"/>
      <c r="S1008" s="70"/>
      <c r="T1008" s="71"/>
      <c r="U1008" s="33"/>
      <c r="V1008" s="33"/>
      <c r="W1008" s="33"/>
      <c r="X1008" s="33"/>
      <c r="Y1008" s="33"/>
      <c r="Z1008" s="33"/>
      <c r="AA1008" s="33"/>
      <c r="AB1008" s="33"/>
      <c r="AC1008" s="33"/>
      <c r="AD1008" s="33"/>
      <c r="AE1008" s="33"/>
      <c r="AT1008" s="16" t="s">
        <v>131</v>
      </c>
      <c r="AU1008" s="16" t="s">
        <v>83</v>
      </c>
    </row>
    <row r="1009" spans="1:65" s="14" customFormat="1" ht="11.25">
      <c r="B1009" s="218"/>
      <c r="C1009" s="219"/>
      <c r="D1009" s="191" t="s">
        <v>132</v>
      </c>
      <c r="E1009" s="220" t="s">
        <v>1</v>
      </c>
      <c r="F1009" s="221" t="s">
        <v>912</v>
      </c>
      <c r="G1009" s="219"/>
      <c r="H1009" s="220" t="s">
        <v>1</v>
      </c>
      <c r="I1009" s="222"/>
      <c r="J1009" s="219"/>
      <c r="K1009" s="219"/>
      <c r="L1009" s="223"/>
      <c r="M1009" s="224"/>
      <c r="N1009" s="225"/>
      <c r="O1009" s="225"/>
      <c r="P1009" s="225"/>
      <c r="Q1009" s="225"/>
      <c r="R1009" s="225"/>
      <c r="S1009" s="225"/>
      <c r="T1009" s="226"/>
      <c r="AT1009" s="227" t="s">
        <v>132</v>
      </c>
      <c r="AU1009" s="227" t="s">
        <v>83</v>
      </c>
      <c r="AV1009" s="14" t="s">
        <v>83</v>
      </c>
      <c r="AW1009" s="14" t="s">
        <v>31</v>
      </c>
      <c r="AX1009" s="14" t="s">
        <v>75</v>
      </c>
      <c r="AY1009" s="227" t="s">
        <v>123</v>
      </c>
    </row>
    <row r="1010" spans="1:65" s="12" customFormat="1" ht="11.25">
      <c r="B1010" s="196"/>
      <c r="C1010" s="197"/>
      <c r="D1010" s="191" t="s">
        <v>132</v>
      </c>
      <c r="E1010" s="198" t="s">
        <v>1</v>
      </c>
      <c r="F1010" s="199" t="s">
        <v>919</v>
      </c>
      <c r="G1010" s="197"/>
      <c r="H1010" s="200">
        <v>133.52500000000001</v>
      </c>
      <c r="I1010" s="201"/>
      <c r="J1010" s="197"/>
      <c r="K1010" s="197"/>
      <c r="L1010" s="202"/>
      <c r="M1010" s="203"/>
      <c r="N1010" s="204"/>
      <c r="O1010" s="204"/>
      <c r="P1010" s="204"/>
      <c r="Q1010" s="204"/>
      <c r="R1010" s="204"/>
      <c r="S1010" s="204"/>
      <c r="T1010" s="205"/>
      <c r="AT1010" s="206" t="s">
        <v>132</v>
      </c>
      <c r="AU1010" s="206" t="s">
        <v>83</v>
      </c>
      <c r="AV1010" s="12" t="s">
        <v>85</v>
      </c>
      <c r="AW1010" s="12" t="s">
        <v>31</v>
      </c>
      <c r="AX1010" s="12" t="s">
        <v>75</v>
      </c>
      <c r="AY1010" s="206" t="s">
        <v>123</v>
      </c>
    </row>
    <row r="1011" spans="1:65" s="13" customFormat="1" ht="11.25">
      <c r="B1011" s="207"/>
      <c r="C1011" s="208"/>
      <c r="D1011" s="191" t="s">
        <v>132</v>
      </c>
      <c r="E1011" s="209" t="s">
        <v>1</v>
      </c>
      <c r="F1011" s="210" t="s">
        <v>134</v>
      </c>
      <c r="G1011" s="208"/>
      <c r="H1011" s="211">
        <v>133.52500000000001</v>
      </c>
      <c r="I1011" s="212"/>
      <c r="J1011" s="208"/>
      <c r="K1011" s="208"/>
      <c r="L1011" s="213"/>
      <c r="M1011" s="214"/>
      <c r="N1011" s="215"/>
      <c r="O1011" s="215"/>
      <c r="P1011" s="215"/>
      <c r="Q1011" s="215"/>
      <c r="R1011" s="215"/>
      <c r="S1011" s="215"/>
      <c r="T1011" s="216"/>
      <c r="AT1011" s="217" t="s">
        <v>132</v>
      </c>
      <c r="AU1011" s="217" t="s">
        <v>83</v>
      </c>
      <c r="AV1011" s="13" t="s">
        <v>135</v>
      </c>
      <c r="AW1011" s="13" t="s">
        <v>31</v>
      </c>
      <c r="AX1011" s="13" t="s">
        <v>83</v>
      </c>
      <c r="AY1011" s="217" t="s">
        <v>123</v>
      </c>
    </row>
    <row r="1012" spans="1:65" s="2" customFormat="1" ht="24">
      <c r="A1012" s="33"/>
      <c r="B1012" s="34"/>
      <c r="C1012" s="228" t="s">
        <v>920</v>
      </c>
      <c r="D1012" s="228" t="s">
        <v>449</v>
      </c>
      <c r="E1012" s="229" t="s">
        <v>921</v>
      </c>
      <c r="F1012" s="230" t="s">
        <v>922</v>
      </c>
      <c r="G1012" s="231" t="s">
        <v>352</v>
      </c>
      <c r="H1012" s="232">
        <v>11.505000000000001</v>
      </c>
      <c r="I1012" s="233"/>
      <c r="J1012" s="234">
        <f>ROUND(I1012*H1012,2)</f>
        <v>0</v>
      </c>
      <c r="K1012" s="230" t="s">
        <v>128</v>
      </c>
      <c r="L1012" s="38"/>
      <c r="M1012" s="235" t="s">
        <v>1</v>
      </c>
      <c r="N1012" s="236" t="s">
        <v>40</v>
      </c>
      <c r="O1012" s="70"/>
      <c r="P1012" s="187">
        <f>O1012*H1012</f>
        <v>0</v>
      </c>
      <c r="Q1012" s="187">
        <v>0</v>
      </c>
      <c r="R1012" s="187">
        <f>Q1012*H1012</f>
        <v>0</v>
      </c>
      <c r="S1012" s="187">
        <v>0</v>
      </c>
      <c r="T1012" s="188">
        <f>S1012*H1012</f>
        <v>0</v>
      </c>
      <c r="U1012" s="33"/>
      <c r="V1012" s="33"/>
      <c r="W1012" s="33"/>
      <c r="X1012" s="33"/>
      <c r="Y1012" s="33"/>
      <c r="Z1012" s="33"/>
      <c r="AA1012" s="33"/>
      <c r="AB1012" s="33"/>
      <c r="AC1012" s="33"/>
      <c r="AD1012" s="33"/>
      <c r="AE1012" s="33"/>
      <c r="AR1012" s="189" t="s">
        <v>249</v>
      </c>
      <c r="AT1012" s="189" t="s">
        <v>449</v>
      </c>
      <c r="AU1012" s="189" t="s">
        <v>83</v>
      </c>
      <c r="AY1012" s="16" t="s">
        <v>123</v>
      </c>
      <c r="BE1012" s="190">
        <f>IF(N1012="základní",J1012,0)</f>
        <v>0</v>
      </c>
      <c r="BF1012" s="190">
        <f>IF(N1012="snížená",J1012,0)</f>
        <v>0</v>
      </c>
      <c r="BG1012" s="190">
        <f>IF(N1012="zákl. přenesená",J1012,0)</f>
        <v>0</v>
      </c>
      <c r="BH1012" s="190">
        <f>IF(N1012="sníž. přenesená",J1012,0)</f>
        <v>0</v>
      </c>
      <c r="BI1012" s="190">
        <f>IF(N1012="nulová",J1012,0)</f>
        <v>0</v>
      </c>
      <c r="BJ1012" s="16" t="s">
        <v>83</v>
      </c>
      <c r="BK1012" s="190">
        <f>ROUND(I1012*H1012,2)</f>
        <v>0</v>
      </c>
      <c r="BL1012" s="16" t="s">
        <v>249</v>
      </c>
      <c r="BM1012" s="189" t="s">
        <v>923</v>
      </c>
    </row>
    <row r="1013" spans="1:65" s="2" customFormat="1" ht="48.75">
      <c r="A1013" s="33"/>
      <c r="B1013" s="34"/>
      <c r="C1013" s="35"/>
      <c r="D1013" s="191" t="s">
        <v>131</v>
      </c>
      <c r="E1013" s="35"/>
      <c r="F1013" s="192" t="s">
        <v>924</v>
      </c>
      <c r="G1013" s="35"/>
      <c r="H1013" s="35"/>
      <c r="I1013" s="193"/>
      <c r="J1013" s="35"/>
      <c r="K1013" s="35"/>
      <c r="L1013" s="38"/>
      <c r="M1013" s="194"/>
      <c r="N1013" s="195"/>
      <c r="O1013" s="70"/>
      <c r="P1013" s="70"/>
      <c r="Q1013" s="70"/>
      <c r="R1013" s="70"/>
      <c r="S1013" s="70"/>
      <c r="T1013" s="71"/>
      <c r="U1013" s="33"/>
      <c r="V1013" s="33"/>
      <c r="W1013" s="33"/>
      <c r="X1013" s="33"/>
      <c r="Y1013" s="33"/>
      <c r="Z1013" s="33"/>
      <c r="AA1013" s="33"/>
      <c r="AB1013" s="33"/>
      <c r="AC1013" s="33"/>
      <c r="AD1013" s="33"/>
      <c r="AE1013" s="33"/>
      <c r="AT1013" s="16" t="s">
        <v>131</v>
      </c>
      <c r="AU1013" s="16" t="s">
        <v>83</v>
      </c>
    </row>
    <row r="1014" spans="1:65" s="14" customFormat="1" ht="11.25">
      <c r="B1014" s="218"/>
      <c r="C1014" s="219"/>
      <c r="D1014" s="191" t="s">
        <v>132</v>
      </c>
      <c r="E1014" s="220" t="s">
        <v>1</v>
      </c>
      <c r="F1014" s="221" t="s">
        <v>885</v>
      </c>
      <c r="G1014" s="219"/>
      <c r="H1014" s="220" t="s">
        <v>1</v>
      </c>
      <c r="I1014" s="222"/>
      <c r="J1014" s="219"/>
      <c r="K1014" s="219"/>
      <c r="L1014" s="223"/>
      <c r="M1014" s="224"/>
      <c r="N1014" s="225"/>
      <c r="O1014" s="225"/>
      <c r="P1014" s="225"/>
      <c r="Q1014" s="225"/>
      <c r="R1014" s="225"/>
      <c r="S1014" s="225"/>
      <c r="T1014" s="226"/>
      <c r="AT1014" s="227" t="s">
        <v>132</v>
      </c>
      <c r="AU1014" s="227" t="s">
        <v>83</v>
      </c>
      <c r="AV1014" s="14" t="s">
        <v>83</v>
      </c>
      <c r="AW1014" s="14" t="s">
        <v>31</v>
      </c>
      <c r="AX1014" s="14" t="s">
        <v>75</v>
      </c>
      <c r="AY1014" s="227" t="s">
        <v>123</v>
      </c>
    </row>
    <row r="1015" spans="1:65" s="12" customFormat="1" ht="11.25">
      <c r="B1015" s="196"/>
      <c r="C1015" s="197"/>
      <c r="D1015" s="191" t="s">
        <v>132</v>
      </c>
      <c r="E1015" s="198" t="s">
        <v>1</v>
      </c>
      <c r="F1015" s="199" t="s">
        <v>886</v>
      </c>
      <c r="G1015" s="197"/>
      <c r="H1015" s="200">
        <v>11.505000000000001</v>
      </c>
      <c r="I1015" s="201"/>
      <c r="J1015" s="197"/>
      <c r="K1015" s="197"/>
      <c r="L1015" s="202"/>
      <c r="M1015" s="203"/>
      <c r="N1015" s="204"/>
      <c r="O1015" s="204"/>
      <c r="P1015" s="204"/>
      <c r="Q1015" s="204"/>
      <c r="R1015" s="204"/>
      <c r="S1015" s="204"/>
      <c r="T1015" s="205"/>
      <c r="AT1015" s="206" t="s">
        <v>132</v>
      </c>
      <c r="AU1015" s="206" t="s">
        <v>83</v>
      </c>
      <c r="AV1015" s="12" t="s">
        <v>85</v>
      </c>
      <c r="AW1015" s="12" t="s">
        <v>31</v>
      </c>
      <c r="AX1015" s="12" t="s">
        <v>75</v>
      </c>
      <c r="AY1015" s="206" t="s">
        <v>123</v>
      </c>
    </row>
    <row r="1016" spans="1:65" s="13" customFormat="1" ht="11.25">
      <c r="B1016" s="207"/>
      <c r="C1016" s="208"/>
      <c r="D1016" s="191" t="s">
        <v>132</v>
      </c>
      <c r="E1016" s="209" t="s">
        <v>1</v>
      </c>
      <c r="F1016" s="210" t="s">
        <v>134</v>
      </c>
      <c r="G1016" s="208"/>
      <c r="H1016" s="211">
        <v>11.505000000000001</v>
      </c>
      <c r="I1016" s="212"/>
      <c r="J1016" s="208"/>
      <c r="K1016" s="208"/>
      <c r="L1016" s="213"/>
      <c r="M1016" s="214"/>
      <c r="N1016" s="215"/>
      <c r="O1016" s="215"/>
      <c r="P1016" s="215"/>
      <c r="Q1016" s="215"/>
      <c r="R1016" s="215"/>
      <c r="S1016" s="215"/>
      <c r="T1016" s="216"/>
      <c r="AT1016" s="217" t="s">
        <v>132</v>
      </c>
      <c r="AU1016" s="217" t="s">
        <v>83</v>
      </c>
      <c r="AV1016" s="13" t="s">
        <v>135</v>
      </c>
      <c r="AW1016" s="13" t="s">
        <v>31</v>
      </c>
      <c r="AX1016" s="13" t="s">
        <v>83</v>
      </c>
      <c r="AY1016" s="217" t="s">
        <v>123</v>
      </c>
    </row>
    <row r="1017" spans="1:65" s="2" customFormat="1" ht="21.75" customHeight="1">
      <c r="A1017" s="33"/>
      <c r="B1017" s="34"/>
      <c r="C1017" s="228" t="s">
        <v>925</v>
      </c>
      <c r="D1017" s="228" t="s">
        <v>449</v>
      </c>
      <c r="E1017" s="229" t="s">
        <v>926</v>
      </c>
      <c r="F1017" s="230" t="s">
        <v>927</v>
      </c>
      <c r="G1017" s="231" t="s">
        <v>352</v>
      </c>
      <c r="H1017" s="232">
        <v>3614.4</v>
      </c>
      <c r="I1017" s="233"/>
      <c r="J1017" s="234">
        <f>ROUND(I1017*H1017,2)</f>
        <v>0</v>
      </c>
      <c r="K1017" s="230" t="s">
        <v>128</v>
      </c>
      <c r="L1017" s="38"/>
      <c r="M1017" s="235" t="s">
        <v>1</v>
      </c>
      <c r="N1017" s="236" t="s">
        <v>40</v>
      </c>
      <c r="O1017" s="70"/>
      <c r="P1017" s="187">
        <f>O1017*H1017</f>
        <v>0</v>
      </c>
      <c r="Q1017" s="187">
        <v>0</v>
      </c>
      <c r="R1017" s="187">
        <f>Q1017*H1017</f>
        <v>0</v>
      </c>
      <c r="S1017" s="187">
        <v>0</v>
      </c>
      <c r="T1017" s="188">
        <f>S1017*H1017</f>
        <v>0</v>
      </c>
      <c r="U1017" s="33"/>
      <c r="V1017" s="33"/>
      <c r="W1017" s="33"/>
      <c r="X1017" s="33"/>
      <c r="Y1017" s="33"/>
      <c r="Z1017" s="33"/>
      <c r="AA1017" s="33"/>
      <c r="AB1017" s="33"/>
      <c r="AC1017" s="33"/>
      <c r="AD1017" s="33"/>
      <c r="AE1017" s="33"/>
      <c r="AR1017" s="189" t="s">
        <v>249</v>
      </c>
      <c r="AT1017" s="189" t="s">
        <v>449</v>
      </c>
      <c r="AU1017" s="189" t="s">
        <v>83</v>
      </c>
      <c r="AY1017" s="16" t="s">
        <v>123</v>
      </c>
      <c r="BE1017" s="190">
        <f>IF(N1017="základní",J1017,0)</f>
        <v>0</v>
      </c>
      <c r="BF1017" s="190">
        <f>IF(N1017="snížená",J1017,0)</f>
        <v>0</v>
      </c>
      <c r="BG1017" s="190">
        <f>IF(N1017="zákl. přenesená",J1017,0)</f>
        <v>0</v>
      </c>
      <c r="BH1017" s="190">
        <f>IF(N1017="sníž. přenesená",J1017,0)</f>
        <v>0</v>
      </c>
      <c r="BI1017" s="190">
        <f>IF(N1017="nulová",J1017,0)</f>
        <v>0</v>
      </c>
      <c r="BJ1017" s="16" t="s">
        <v>83</v>
      </c>
      <c r="BK1017" s="190">
        <f>ROUND(I1017*H1017,2)</f>
        <v>0</v>
      </c>
      <c r="BL1017" s="16" t="s">
        <v>249</v>
      </c>
      <c r="BM1017" s="189" t="s">
        <v>928</v>
      </c>
    </row>
    <row r="1018" spans="1:65" s="2" customFormat="1" ht="58.5">
      <c r="A1018" s="33"/>
      <c r="B1018" s="34"/>
      <c r="C1018" s="35"/>
      <c r="D1018" s="191" t="s">
        <v>131</v>
      </c>
      <c r="E1018" s="35"/>
      <c r="F1018" s="192" t="s">
        <v>929</v>
      </c>
      <c r="G1018" s="35"/>
      <c r="H1018" s="35"/>
      <c r="I1018" s="193"/>
      <c r="J1018" s="35"/>
      <c r="K1018" s="35"/>
      <c r="L1018" s="38"/>
      <c r="M1018" s="194"/>
      <c r="N1018" s="195"/>
      <c r="O1018" s="70"/>
      <c r="P1018" s="70"/>
      <c r="Q1018" s="70"/>
      <c r="R1018" s="70"/>
      <c r="S1018" s="70"/>
      <c r="T1018" s="71"/>
      <c r="U1018" s="33"/>
      <c r="V1018" s="33"/>
      <c r="W1018" s="33"/>
      <c r="X1018" s="33"/>
      <c r="Y1018" s="33"/>
      <c r="Z1018" s="33"/>
      <c r="AA1018" s="33"/>
      <c r="AB1018" s="33"/>
      <c r="AC1018" s="33"/>
      <c r="AD1018" s="33"/>
      <c r="AE1018" s="33"/>
      <c r="AT1018" s="16" t="s">
        <v>131</v>
      </c>
      <c r="AU1018" s="16" t="s">
        <v>83</v>
      </c>
    </row>
    <row r="1019" spans="1:65" s="14" customFormat="1" ht="11.25">
      <c r="B1019" s="218"/>
      <c r="C1019" s="219"/>
      <c r="D1019" s="191" t="s">
        <v>132</v>
      </c>
      <c r="E1019" s="220" t="s">
        <v>1</v>
      </c>
      <c r="F1019" s="221" t="s">
        <v>930</v>
      </c>
      <c r="G1019" s="219"/>
      <c r="H1019" s="220" t="s">
        <v>1</v>
      </c>
      <c r="I1019" s="222"/>
      <c r="J1019" s="219"/>
      <c r="K1019" s="219"/>
      <c r="L1019" s="223"/>
      <c r="M1019" s="224"/>
      <c r="N1019" s="225"/>
      <c r="O1019" s="225"/>
      <c r="P1019" s="225"/>
      <c r="Q1019" s="225"/>
      <c r="R1019" s="225"/>
      <c r="S1019" s="225"/>
      <c r="T1019" s="226"/>
      <c r="AT1019" s="227" t="s">
        <v>132</v>
      </c>
      <c r="AU1019" s="227" t="s">
        <v>83</v>
      </c>
      <c r="AV1019" s="14" t="s">
        <v>83</v>
      </c>
      <c r="AW1019" s="14" t="s">
        <v>31</v>
      </c>
      <c r="AX1019" s="14" t="s">
        <v>75</v>
      </c>
      <c r="AY1019" s="227" t="s">
        <v>123</v>
      </c>
    </row>
    <row r="1020" spans="1:65" s="12" customFormat="1" ht="11.25">
      <c r="B1020" s="196"/>
      <c r="C1020" s="197"/>
      <c r="D1020" s="191" t="s">
        <v>132</v>
      </c>
      <c r="E1020" s="198" t="s">
        <v>1</v>
      </c>
      <c r="F1020" s="199" t="s">
        <v>931</v>
      </c>
      <c r="G1020" s="197"/>
      <c r="H1020" s="200">
        <v>3528</v>
      </c>
      <c r="I1020" s="201"/>
      <c r="J1020" s="197"/>
      <c r="K1020" s="197"/>
      <c r="L1020" s="202"/>
      <c r="M1020" s="203"/>
      <c r="N1020" s="204"/>
      <c r="O1020" s="204"/>
      <c r="P1020" s="204"/>
      <c r="Q1020" s="204"/>
      <c r="R1020" s="204"/>
      <c r="S1020" s="204"/>
      <c r="T1020" s="205"/>
      <c r="AT1020" s="206" t="s">
        <v>132</v>
      </c>
      <c r="AU1020" s="206" t="s">
        <v>83</v>
      </c>
      <c r="AV1020" s="12" t="s">
        <v>85</v>
      </c>
      <c r="AW1020" s="12" t="s">
        <v>31</v>
      </c>
      <c r="AX1020" s="12" t="s">
        <v>75</v>
      </c>
      <c r="AY1020" s="206" t="s">
        <v>123</v>
      </c>
    </row>
    <row r="1021" spans="1:65" s="14" customFormat="1" ht="11.25">
      <c r="B1021" s="218"/>
      <c r="C1021" s="219"/>
      <c r="D1021" s="191" t="s">
        <v>132</v>
      </c>
      <c r="E1021" s="220" t="s">
        <v>1</v>
      </c>
      <c r="F1021" s="221" t="s">
        <v>932</v>
      </c>
      <c r="G1021" s="219"/>
      <c r="H1021" s="220" t="s">
        <v>1</v>
      </c>
      <c r="I1021" s="222"/>
      <c r="J1021" s="219"/>
      <c r="K1021" s="219"/>
      <c r="L1021" s="223"/>
      <c r="M1021" s="224"/>
      <c r="N1021" s="225"/>
      <c r="O1021" s="225"/>
      <c r="P1021" s="225"/>
      <c r="Q1021" s="225"/>
      <c r="R1021" s="225"/>
      <c r="S1021" s="225"/>
      <c r="T1021" s="226"/>
      <c r="AT1021" s="227" t="s">
        <v>132</v>
      </c>
      <c r="AU1021" s="227" t="s">
        <v>83</v>
      </c>
      <c r="AV1021" s="14" t="s">
        <v>83</v>
      </c>
      <c r="AW1021" s="14" t="s">
        <v>31</v>
      </c>
      <c r="AX1021" s="14" t="s">
        <v>75</v>
      </c>
      <c r="AY1021" s="227" t="s">
        <v>123</v>
      </c>
    </row>
    <row r="1022" spans="1:65" s="12" customFormat="1" ht="11.25">
      <c r="B1022" s="196"/>
      <c r="C1022" s="197"/>
      <c r="D1022" s="191" t="s">
        <v>132</v>
      </c>
      <c r="E1022" s="198" t="s">
        <v>1</v>
      </c>
      <c r="F1022" s="199" t="s">
        <v>933</v>
      </c>
      <c r="G1022" s="197"/>
      <c r="H1022" s="200">
        <v>86.4</v>
      </c>
      <c r="I1022" s="201"/>
      <c r="J1022" s="197"/>
      <c r="K1022" s="197"/>
      <c r="L1022" s="202"/>
      <c r="M1022" s="203"/>
      <c r="N1022" s="204"/>
      <c r="O1022" s="204"/>
      <c r="P1022" s="204"/>
      <c r="Q1022" s="204"/>
      <c r="R1022" s="204"/>
      <c r="S1022" s="204"/>
      <c r="T1022" s="205"/>
      <c r="AT1022" s="206" t="s">
        <v>132</v>
      </c>
      <c r="AU1022" s="206" t="s">
        <v>83</v>
      </c>
      <c r="AV1022" s="12" t="s">
        <v>85</v>
      </c>
      <c r="AW1022" s="12" t="s">
        <v>31</v>
      </c>
      <c r="AX1022" s="12" t="s">
        <v>75</v>
      </c>
      <c r="AY1022" s="206" t="s">
        <v>123</v>
      </c>
    </row>
    <row r="1023" spans="1:65" s="13" customFormat="1" ht="11.25">
      <c r="B1023" s="207"/>
      <c r="C1023" s="208"/>
      <c r="D1023" s="191" t="s">
        <v>132</v>
      </c>
      <c r="E1023" s="209" t="s">
        <v>1</v>
      </c>
      <c r="F1023" s="210" t="s">
        <v>134</v>
      </c>
      <c r="G1023" s="208"/>
      <c r="H1023" s="211">
        <v>3614.4</v>
      </c>
      <c r="I1023" s="212"/>
      <c r="J1023" s="208"/>
      <c r="K1023" s="208"/>
      <c r="L1023" s="213"/>
      <c r="M1023" s="214"/>
      <c r="N1023" s="215"/>
      <c r="O1023" s="215"/>
      <c r="P1023" s="215"/>
      <c r="Q1023" s="215"/>
      <c r="R1023" s="215"/>
      <c r="S1023" s="215"/>
      <c r="T1023" s="216"/>
      <c r="AT1023" s="217" t="s">
        <v>132</v>
      </c>
      <c r="AU1023" s="217" t="s">
        <v>83</v>
      </c>
      <c r="AV1023" s="13" t="s">
        <v>135</v>
      </c>
      <c r="AW1023" s="13" t="s">
        <v>31</v>
      </c>
      <c r="AX1023" s="13" t="s">
        <v>83</v>
      </c>
      <c r="AY1023" s="217" t="s">
        <v>123</v>
      </c>
    </row>
    <row r="1024" spans="1:65" s="2" customFormat="1" ht="16.5" customHeight="1">
      <c r="A1024" s="33"/>
      <c r="B1024" s="34"/>
      <c r="C1024" s="228" t="s">
        <v>934</v>
      </c>
      <c r="D1024" s="228" t="s">
        <v>449</v>
      </c>
      <c r="E1024" s="229" t="s">
        <v>935</v>
      </c>
      <c r="F1024" s="230" t="s">
        <v>936</v>
      </c>
      <c r="G1024" s="231" t="s">
        <v>352</v>
      </c>
      <c r="H1024" s="232">
        <v>9.5299999999999994</v>
      </c>
      <c r="I1024" s="233"/>
      <c r="J1024" s="234">
        <f>ROUND(I1024*H1024,2)</f>
        <v>0</v>
      </c>
      <c r="K1024" s="230" t="s">
        <v>128</v>
      </c>
      <c r="L1024" s="38"/>
      <c r="M1024" s="235" t="s">
        <v>1</v>
      </c>
      <c r="N1024" s="236" t="s">
        <v>40</v>
      </c>
      <c r="O1024" s="70"/>
      <c r="P1024" s="187">
        <f>O1024*H1024</f>
        <v>0</v>
      </c>
      <c r="Q1024" s="187">
        <v>0</v>
      </c>
      <c r="R1024" s="187">
        <f>Q1024*H1024</f>
        <v>0</v>
      </c>
      <c r="S1024" s="187">
        <v>0</v>
      </c>
      <c r="T1024" s="188">
        <f>S1024*H1024</f>
        <v>0</v>
      </c>
      <c r="U1024" s="33"/>
      <c r="V1024" s="33"/>
      <c r="W1024" s="33"/>
      <c r="X1024" s="33"/>
      <c r="Y1024" s="33"/>
      <c r="Z1024" s="33"/>
      <c r="AA1024" s="33"/>
      <c r="AB1024" s="33"/>
      <c r="AC1024" s="33"/>
      <c r="AD1024" s="33"/>
      <c r="AE1024" s="33"/>
      <c r="AR1024" s="189" t="s">
        <v>135</v>
      </c>
      <c r="AT1024" s="189" t="s">
        <v>449</v>
      </c>
      <c r="AU1024" s="189" t="s">
        <v>83</v>
      </c>
      <c r="AY1024" s="16" t="s">
        <v>123</v>
      </c>
      <c r="BE1024" s="190">
        <f>IF(N1024="základní",J1024,0)</f>
        <v>0</v>
      </c>
      <c r="BF1024" s="190">
        <f>IF(N1024="snížená",J1024,0)</f>
        <v>0</v>
      </c>
      <c r="BG1024" s="190">
        <f>IF(N1024="zákl. přenesená",J1024,0)</f>
        <v>0</v>
      </c>
      <c r="BH1024" s="190">
        <f>IF(N1024="sníž. přenesená",J1024,0)</f>
        <v>0</v>
      </c>
      <c r="BI1024" s="190">
        <f>IF(N1024="nulová",J1024,0)</f>
        <v>0</v>
      </c>
      <c r="BJ1024" s="16" t="s">
        <v>83</v>
      </c>
      <c r="BK1024" s="190">
        <f>ROUND(I1024*H1024,2)</f>
        <v>0</v>
      </c>
      <c r="BL1024" s="16" t="s">
        <v>135</v>
      </c>
      <c r="BM1024" s="189" t="s">
        <v>937</v>
      </c>
    </row>
    <row r="1025" spans="1:65" s="2" customFormat="1" ht="48.75">
      <c r="A1025" s="33"/>
      <c r="B1025" s="34"/>
      <c r="C1025" s="35"/>
      <c r="D1025" s="191" t="s">
        <v>131</v>
      </c>
      <c r="E1025" s="35"/>
      <c r="F1025" s="192" t="s">
        <v>938</v>
      </c>
      <c r="G1025" s="35"/>
      <c r="H1025" s="35"/>
      <c r="I1025" s="193"/>
      <c r="J1025" s="35"/>
      <c r="K1025" s="35"/>
      <c r="L1025" s="38"/>
      <c r="M1025" s="194"/>
      <c r="N1025" s="195"/>
      <c r="O1025" s="70"/>
      <c r="P1025" s="70"/>
      <c r="Q1025" s="70"/>
      <c r="R1025" s="70"/>
      <c r="S1025" s="70"/>
      <c r="T1025" s="71"/>
      <c r="U1025" s="33"/>
      <c r="V1025" s="33"/>
      <c r="W1025" s="33"/>
      <c r="X1025" s="33"/>
      <c r="Y1025" s="33"/>
      <c r="Z1025" s="33"/>
      <c r="AA1025" s="33"/>
      <c r="AB1025" s="33"/>
      <c r="AC1025" s="33"/>
      <c r="AD1025" s="33"/>
      <c r="AE1025" s="33"/>
      <c r="AT1025" s="16" t="s">
        <v>131</v>
      </c>
      <c r="AU1025" s="16" t="s">
        <v>83</v>
      </c>
    </row>
    <row r="1026" spans="1:65" s="12" customFormat="1" ht="11.25">
      <c r="B1026" s="196"/>
      <c r="C1026" s="197"/>
      <c r="D1026" s="191" t="s">
        <v>132</v>
      </c>
      <c r="E1026" s="198" t="s">
        <v>1</v>
      </c>
      <c r="F1026" s="199" t="s">
        <v>859</v>
      </c>
      <c r="G1026" s="197"/>
      <c r="H1026" s="200">
        <v>9.5299999999999994</v>
      </c>
      <c r="I1026" s="201"/>
      <c r="J1026" s="197"/>
      <c r="K1026" s="197"/>
      <c r="L1026" s="202"/>
      <c r="M1026" s="203"/>
      <c r="N1026" s="204"/>
      <c r="O1026" s="204"/>
      <c r="P1026" s="204"/>
      <c r="Q1026" s="204"/>
      <c r="R1026" s="204"/>
      <c r="S1026" s="204"/>
      <c r="T1026" s="205"/>
      <c r="AT1026" s="206" t="s">
        <v>132</v>
      </c>
      <c r="AU1026" s="206" t="s">
        <v>83</v>
      </c>
      <c r="AV1026" s="12" t="s">
        <v>85</v>
      </c>
      <c r="AW1026" s="12" t="s">
        <v>31</v>
      </c>
      <c r="AX1026" s="12" t="s">
        <v>75</v>
      </c>
      <c r="AY1026" s="206" t="s">
        <v>123</v>
      </c>
    </row>
    <row r="1027" spans="1:65" s="13" customFormat="1" ht="11.25">
      <c r="B1027" s="207"/>
      <c r="C1027" s="208"/>
      <c r="D1027" s="191" t="s">
        <v>132</v>
      </c>
      <c r="E1027" s="209" t="s">
        <v>1</v>
      </c>
      <c r="F1027" s="210" t="s">
        <v>134</v>
      </c>
      <c r="G1027" s="208"/>
      <c r="H1027" s="211">
        <v>9.5299999999999994</v>
      </c>
      <c r="I1027" s="212"/>
      <c r="J1027" s="208"/>
      <c r="K1027" s="208"/>
      <c r="L1027" s="213"/>
      <c r="M1027" s="214"/>
      <c r="N1027" s="215"/>
      <c r="O1027" s="215"/>
      <c r="P1027" s="215"/>
      <c r="Q1027" s="215"/>
      <c r="R1027" s="215"/>
      <c r="S1027" s="215"/>
      <c r="T1027" s="216"/>
      <c r="AT1027" s="217" t="s">
        <v>132</v>
      </c>
      <c r="AU1027" s="217" t="s">
        <v>83</v>
      </c>
      <c r="AV1027" s="13" t="s">
        <v>135</v>
      </c>
      <c r="AW1027" s="13" t="s">
        <v>31</v>
      </c>
      <c r="AX1027" s="13" t="s">
        <v>83</v>
      </c>
      <c r="AY1027" s="217" t="s">
        <v>123</v>
      </c>
    </row>
    <row r="1028" spans="1:65" s="2" customFormat="1" ht="24">
      <c r="A1028" s="33"/>
      <c r="B1028" s="34"/>
      <c r="C1028" s="228" t="s">
        <v>606</v>
      </c>
      <c r="D1028" s="228" t="s">
        <v>449</v>
      </c>
      <c r="E1028" s="229" t="s">
        <v>939</v>
      </c>
      <c r="F1028" s="230" t="s">
        <v>940</v>
      </c>
      <c r="G1028" s="231" t="s">
        <v>352</v>
      </c>
      <c r="H1028" s="232">
        <v>181.53</v>
      </c>
      <c r="I1028" s="233"/>
      <c r="J1028" s="234">
        <f>ROUND(I1028*H1028,2)</f>
        <v>0</v>
      </c>
      <c r="K1028" s="230" t="s">
        <v>128</v>
      </c>
      <c r="L1028" s="38"/>
      <c r="M1028" s="235" t="s">
        <v>1</v>
      </c>
      <c r="N1028" s="236" t="s">
        <v>40</v>
      </c>
      <c r="O1028" s="70"/>
      <c r="P1028" s="187">
        <f>O1028*H1028</f>
        <v>0</v>
      </c>
      <c r="Q1028" s="187">
        <v>0</v>
      </c>
      <c r="R1028" s="187">
        <f>Q1028*H1028</f>
        <v>0</v>
      </c>
      <c r="S1028" s="187">
        <v>0</v>
      </c>
      <c r="T1028" s="188">
        <f>S1028*H1028</f>
        <v>0</v>
      </c>
      <c r="U1028" s="33"/>
      <c r="V1028" s="33"/>
      <c r="W1028" s="33"/>
      <c r="X1028" s="33"/>
      <c r="Y1028" s="33"/>
      <c r="Z1028" s="33"/>
      <c r="AA1028" s="33"/>
      <c r="AB1028" s="33"/>
      <c r="AC1028" s="33"/>
      <c r="AD1028" s="33"/>
      <c r="AE1028" s="33"/>
      <c r="AR1028" s="189" t="s">
        <v>249</v>
      </c>
      <c r="AT1028" s="189" t="s">
        <v>449</v>
      </c>
      <c r="AU1028" s="189" t="s">
        <v>83</v>
      </c>
      <c r="AY1028" s="16" t="s">
        <v>123</v>
      </c>
      <c r="BE1028" s="190">
        <f>IF(N1028="základní",J1028,0)</f>
        <v>0</v>
      </c>
      <c r="BF1028" s="190">
        <f>IF(N1028="snížená",J1028,0)</f>
        <v>0</v>
      </c>
      <c r="BG1028" s="190">
        <f>IF(N1028="zákl. přenesená",J1028,0)</f>
        <v>0</v>
      </c>
      <c r="BH1028" s="190">
        <f>IF(N1028="sníž. přenesená",J1028,0)</f>
        <v>0</v>
      </c>
      <c r="BI1028" s="190">
        <f>IF(N1028="nulová",J1028,0)</f>
        <v>0</v>
      </c>
      <c r="BJ1028" s="16" t="s">
        <v>83</v>
      </c>
      <c r="BK1028" s="190">
        <f>ROUND(I1028*H1028,2)</f>
        <v>0</v>
      </c>
      <c r="BL1028" s="16" t="s">
        <v>249</v>
      </c>
      <c r="BM1028" s="189" t="s">
        <v>941</v>
      </c>
    </row>
    <row r="1029" spans="1:65" s="2" customFormat="1" ht="58.5">
      <c r="A1029" s="33"/>
      <c r="B1029" s="34"/>
      <c r="C1029" s="35"/>
      <c r="D1029" s="191" t="s">
        <v>131</v>
      </c>
      <c r="E1029" s="35"/>
      <c r="F1029" s="192" t="s">
        <v>942</v>
      </c>
      <c r="G1029" s="35"/>
      <c r="H1029" s="35"/>
      <c r="I1029" s="193"/>
      <c r="J1029" s="35"/>
      <c r="K1029" s="35"/>
      <c r="L1029" s="38"/>
      <c r="M1029" s="194"/>
      <c r="N1029" s="195"/>
      <c r="O1029" s="70"/>
      <c r="P1029" s="70"/>
      <c r="Q1029" s="70"/>
      <c r="R1029" s="70"/>
      <c r="S1029" s="70"/>
      <c r="T1029" s="71"/>
      <c r="U1029" s="33"/>
      <c r="V1029" s="33"/>
      <c r="W1029" s="33"/>
      <c r="X1029" s="33"/>
      <c r="Y1029" s="33"/>
      <c r="Z1029" s="33"/>
      <c r="AA1029" s="33"/>
      <c r="AB1029" s="33"/>
      <c r="AC1029" s="33"/>
      <c r="AD1029" s="33"/>
      <c r="AE1029" s="33"/>
      <c r="AT1029" s="16" t="s">
        <v>131</v>
      </c>
      <c r="AU1029" s="16" t="s">
        <v>83</v>
      </c>
    </row>
    <row r="1030" spans="1:65" s="14" customFormat="1" ht="11.25">
      <c r="B1030" s="218"/>
      <c r="C1030" s="219"/>
      <c r="D1030" s="191" t="s">
        <v>132</v>
      </c>
      <c r="E1030" s="220" t="s">
        <v>1</v>
      </c>
      <c r="F1030" s="221" t="s">
        <v>943</v>
      </c>
      <c r="G1030" s="219"/>
      <c r="H1030" s="220" t="s">
        <v>1</v>
      </c>
      <c r="I1030" s="222"/>
      <c r="J1030" s="219"/>
      <c r="K1030" s="219"/>
      <c r="L1030" s="223"/>
      <c r="M1030" s="224"/>
      <c r="N1030" s="225"/>
      <c r="O1030" s="225"/>
      <c r="P1030" s="225"/>
      <c r="Q1030" s="225"/>
      <c r="R1030" s="225"/>
      <c r="S1030" s="225"/>
      <c r="T1030" s="226"/>
      <c r="AT1030" s="227" t="s">
        <v>132</v>
      </c>
      <c r="AU1030" s="227" t="s">
        <v>83</v>
      </c>
      <c r="AV1030" s="14" t="s">
        <v>83</v>
      </c>
      <c r="AW1030" s="14" t="s">
        <v>31</v>
      </c>
      <c r="AX1030" s="14" t="s">
        <v>75</v>
      </c>
      <c r="AY1030" s="227" t="s">
        <v>123</v>
      </c>
    </row>
    <row r="1031" spans="1:65" s="12" customFormat="1" ht="11.25">
      <c r="B1031" s="196"/>
      <c r="C1031" s="197"/>
      <c r="D1031" s="191" t="s">
        <v>132</v>
      </c>
      <c r="E1031" s="198" t="s">
        <v>1</v>
      </c>
      <c r="F1031" s="199" t="s">
        <v>944</v>
      </c>
      <c r="G1031" s="197"/>
      <c r="H1031" s="200">
        <v>181.53</v>
      </c>
      <c r="I1031" s="201"/>
      <c r="J1031" s="197"/>
      <c r="K1031" s="197"/>
      <c r="L1031" s="202"/>
      <c r="M1031" s="203"/>
      <c r="N1031" s="204"/>
      <c r="O1031" s="204"/>
      <c r="P1031" s="204"/>
      <c r="Q1031" s="204"/>
      <c r="R1031" s="204"/>
      <c r="S1031" s="204"/>
      <c r="T1031" s="205"/>
      <c r="AT1031" s="206" t="s">
        <v>132</v>
      </c>
      <c r="AU1031" s="206" t="s">
        <v>83</v>
      </c>
      <c r="AV1031" s="12" t="s">
        <v>85</v>
      </c>
      <c r="AW1031" s="12" t="s">
        <v>31</v>
      </c>
      <c r="AX1031" s="12" t="s">
        <v>75</v>
      </c>
      <c r="AY1031" s="206" t="s">
        <v>123</v>
      </c>
    </row>
    <row r="1032" spans="1:65" s="13" customFormat="1" ht="11.25">
      <c r="B1032" s="207"/>
      <c r="C1032" s="208"/>
      <c r="D1032" s="191" t="s">
        <v>132</v>
      </c>
      <c r="E1032" s="209" t="s">
        <v>1</v>
      </c>
      <c r="F1032" s="210" t="s">
        <v>134</v>
      </c>
      <c r="G1032" s="208"/>
      <c r="H1032" s="211">
        <v>181.53</v>
      </c>
      <c r="I1032" s="212"/>
      <c r="J1032" s="208"/>
      <c r="K1032" s="208"/>
      <c r="L1032" s="213"/>
      <c r="M1032" s="237"/>
      <c r="N1032" s="238"/>
      <c r="O1032" s="238"/>
      <c r="P1032" s="238"/>
      <c r="Q1032" s="238"/>
      <c r="R1032" s="238"/>
      <c r="S1032" s="238"/>
      <c r="T1032" s="239"/>
      <c r="AT1032" s="217" t="s">
        <v>132</v>
      </c>
      <c r="AU1032" s="217" t="s">
        <v>83</v>
      </c>
      <c r="AV1032" s="13" t="s">
        <v>135</v>
      </c>
      <c r="AW1032" s="13" t="s">
        <v>31</v>
      </c>
      <c r="AX1032" s="13" t="s">
        <v>83</v>
      </c>
      <c r="AY1032" s="217" t="s">
        <v>123</v>
      </c>
    </row>
    <row r="1033" spans="1:65" s="2" customFormat="1" ht="6.95" customHeight="1">
      <c r="A1033" s="33"/>
      <c r="B1033" s="53"/>
      <c r="C1033" s="54"/>
      <c r="D1033" s="54"/>
      <c r="E1033" s="54"/>
      <c r="F1033" s="54"/>
      <c r="G1033" s="54"/>
      <c r="H1033" s="54"/>
      <c r="I1033" s="54"/>
      <c r="J1033" s="54"/>
      <c r="K1033" s="54"/>
      <c r="L1033" s="38"/>
      <c r="M1033" s="33"/>
      <c r="O1033" s="33"/>
      <c r="P1033" s="33"/>
      <c r="Q1033" s="33"/>
      <c r="R1033" s="33"/>
      <c r="S1033" s="33"/>
      <c r="T1033" s="33"/>
      <c r="U1033" s="33"/>
      <c r="V1033" s="33"/>
      <c r="W1033" s="33"/>
      <c r="X1033" s="33"/>
      <c r="Y1033" s="33"/>
      <c r="Z1033" s="33"/>
      <c r="AA1033" s="33"/>
      <c r="AB1033" s="33"/>
      <c r="AC1033" s="33"/>
      <c r="AD1033" s="33"/>
      <c r="AE1033" s="33"/>
    </row>
  </sheetData>
  <sheetProtection algorithmName="SHA-512" hashValue="HsR9mPq7MO3dQSiyHDDl4bmNbQx/N96HGJrxH8CIrr85whiRWavmYGkDfs+TgAWlzhOlCuYEY35tX5676fEx/g==" saltValue="6INu9nLXwfYvoHyyVw3xfA==" spinCount="100000" sheet="1" objects="1" scenarios="1" formatColumns="0" formatRows="0" autoFilter="0"/>
  <autoFilter ref="C120:K103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0"/>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1"/>
      <c r="M2" s="281"/>
      <c r="N2" s="281"/>
      <c r="O2" s="281"/>
      <c r="P2" s="281"/>
      <c r="Q2" s="281"/>
      <c r="R2" s="281"/>
      <c r="S2" s="281"/>
      <c r="T2" s="281"/>
      <c r="U2" s="281"/>
      <c r="V2" s="281"/>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2" t="str">
        <f>'Rekapitulace stavby'!K6</f>
        <v>Oprava trati v úseku Nymburk - Mladá Boleslav</v>
      </c>
      <c r="F7" s="283"/>
      <c r="G7" s="283"/>
      <c r="H7" s="283"/>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30" hidden="1" customHeight="1">
      <c r="A9" s="33"/>
      <c r="B9" s="38"/>
      <c r="C9" s="33"/>
      <c r="D9" s="33"/>
      <c r="E9" s="284" t="s">
        <v>945</v>
      </c>
      <c r="F9" s="285"/>
      <c r="G9" s="285"/>
      <c r="H9" s="285"/>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16. 2. 2021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8" t="s">
        <v>1</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ROUND((SUM(BE121:BE229)),  2)</f>
        <v>0</v>
      </c>
      <c r="G33" s="33"/>
      <c r="H33" s="33"/>
      <c r="I33" s="123">
        <v>0.21</v>
      </c>
      <c r="J33" s="122">
        <f>ROUND(((SUM(BE121:BE229))*I33),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ROUND((SUM(BF121:BF229)),  2)</f>
        <v>0</v>
      </c>
      <c r="G34" s="33"/>
      <c r="H34" s="33"/>
      <c r="I34" s="123">
        <v>0.15</v>
      </c>
      <c r="J34" s="122">
        <f>ROUND(((SUM(BF121:BF229))*I34),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ROUND((SUM(BG121:BG229)),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ROUND((SUM(BH121:BH229)),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ROUND((SUM(BI121:BI229)),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9" t="str">
        <f>E7</f>
        <v>Oprava trati v úseku Nymburk - Mladá Boleslav</v>
      </c>
      <c r="F85" s="290"/>
      <c r="G85" s="290"/>
      <c r="H85" s="290"/>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30" customHeight="1">
      <c r="A87" s="33"/>
      <c r="B87" s="34"/>
      <c r="C87" s="35"/>
      <c r="D87" s="35"/>
      <c r="E87" s="241" t="str">
        <f>E9</f>
        <v>SO 02 - Betonový čekárenský přístřešek - Voděrady, Nepřevázka</v>
      </c>
      <c r="F87" s="291"/>
      <c r="G87" s="291"/>
      <c r="H87" s="291"/>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16. 2. 2021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946</v>
      </c>
      <c r="E97" s="149"/>
      <c r="F97" s="149"/>
      <c r="G97" s="149"/>
      <c r="H97" s="149"/>
      <c r="I97" s="149"/>
      <c r="J97" s="150">
        <f>J136</f>
        <v>0</v>
      </c>
      <c r="K97" s="147"/>
      <c r="L97" s="151"/>
    </row>
    <row r="98" spans="1:31" s="9" customFormat="1" ht="24.95" customHeight="1">
      <c r="B98" s="146"/>
      <c r="C98" s="147"/>
      <c r="D98" s="148" t="s">
        <v>947</v>
      </c>
      <c r="E98" s="149"/>
      <c r="F98" s="149"/>
      <c r="G98" s="149"/>
      <c r="H98" s="149"/>
      <c r="I98" s="149"/>
      <c r="J98" s="150">
        <f>J137</f>
        <v>0</v>
      </c>
      <c r="K98" s="147"/>
      <c r="L98" s="151"/>
    </row>
    <row r="99" spans="1:31" s="9" customFormat="1" ht="24.95" customHeight="1">
      <c r="B99" s="146"/>
      <c r="C99" s="147"/>
      <c r="D99" s="148" t="s">
        <v>948</v>
      </c>
      <c r="E99" s="149"/>
      <c r="F99" s="149"/>
      <c r="G99" s="149"/>
      <c r="H99" s="149"/>
      <c r="I99" s="149"/>
      <c r="J99" s="150">
        <f>J167</f>
        <v>0</v>
      </c>
      <c r="K99" s="147"/>
      <c r="L99" s="151"/>
    </row>
    <row r="100" spans="1:31" s="9" customFormat="1" ht="24.95" customHeight="1">
      <c r="B100" s="146"/>
      <c r="C100" s="147"/>
      <c r="D100" s="148" t="s">
        <v>949</v>
      </c>
      <c r="E100" s="149"/>
      <c r="F100" s="149"/>
      <c r="G100" s="149"/>
      <c r="H100" s="149"/>
      <c r="I100" s="149"/>
      <c r="J100" s="150">
        <f>J194</f>
        <v>0</v>
      </c>
      <c r="K100" s="147"/>
      <c r="L100" s="151"/>
    </row>
    <row r="101" spans="1:31" s="9" customFormat="1" ht="24.95" customHeight="1">
      <c r="B101" s="146"/>
      <c r="C101" s="147"/>
      <c r="D101" s="148" t="s">
        <v>950</v>
      </c>
      <c r="E101" s="149"/>
      <c r="F101" s="149"/>
      <c r="G101" s="149"/>
      <c r="H101" s="149"/>
      <c r="I101" s="149"/>
      <c r="J101" s="150">
        <f>J224</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108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9" t="str">
        <f>E7</f>
        <v>Oprava trati v úseku Nymburk - Mladá Boleslav</v>
      </c>
      <c r="F111" s="290"/>
      <c r="G111" s="290"/>
      <c r="H111" s="290"/>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30" customHeight="1">
      <c r="A113" s="33"/>
      <c r="B113" s="34"/>
      <c r="C113" s="35"/>
      <c r="D113" s="35"/>
      <c r="E113" s="241" t="str">
        <f>E9</f>
        <v>SO 02 - Betonový čekárenský přístřešek - Voděrady, Nepřevázka</v>
      </c>
      <c r="F113" s="291"/>
      <c r="G113" s="291"/>
      <c r="H113" s="291"/>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t="str">
        <f>IF(J12="","",J12)</f>
        <v>16. 2. 2021</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E15</f>
        <v>Ing.Toláš Josef</v>
      </c>
      <c r="G117" s="35"/>
      <c r="H117" s="35"/>
      <c r="I117" s="28" t="s">
        <v>30</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28</v>
      </c>
      <c r="D118" s="35"/>
      <c r="E118" s="35"/>
      <c r="F118" s="26" t="str">
        <f>IF(E18="","",E18)</f>
        <v>Vyplň údaj</v>
      </c>
      <c r="G118" s="35"/>
      <c r="H118" s="35"/>
      <c r="I118" s="28" t="s">
        <v>32</v>
      </c>
      <c r="J118" s="31" t="str">
        <f>E24</f>
        <v>Šubr Pavel</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109</v>
      </c>
      <c r="D120" s="155" t="s">
        <v>60</v>
      </c>
      <c r="E120" s="155" t="s">
        <v>56</v>
      </c>
      <c r="F120" s="155" t="s">
        <v>57</v>
      </c>
      <c r="G120" s="155" t="s">
        <v>110</v>
      </c>
      <c r="H120" s="155" t="s">
        <v>111</v>
      </c>
      <c r="I120" s="155" t="s">
        <v>112</v>
      </c>
      <c r="J120" s="155" t="s">
        <v>100</v>
      </c>
      <c r="K120" s="156" t="s">
        <v>113</v>
      </c>
      <c r="L120" s="157"/>
      <c r="M120" s="74" t="s">
        <v>1</v>
      </c>
      <c r="N120" s="75" t="s">
        <v>39</v>
      </c>
      <c r="O120" s="75" t="s">
        <v>114</v>
      </c>
      <c r="P120" s="75" t="s">
        <v>115</v>
      </c>
      <c r="Q120" s="75" t="s">
        <v>116</v>
      </c>
      <c r="R120" s="75" t="s">
        <v>117</v>
      </c>
      <c r="S120" s="75" t="s">
        <v>118</v>
      </c>
      <c r="T120" s="76" t="s">
        <v>119</v>
      </c>
      <c r="U120" s="152"/>
      <c r="V120" s="152"/>
      <c r="W120" s="152"/>
      <c r="X120" s="152"/>
      <c r="Y120" s="152"/>
      <c r="Z120" s="152"/>
      <c r="AA120" s="152"/>
      <c r="AB120" s="152"/>
      <c r="AC120" s="152"/>
      <c r="AD120" s="152"/>
      <c r="AE120" s="152"/>
    </row>
    <row r="121" spans="1:65" s="2" customFormat="1" ht="22.9" customHeight="1">
      <c r="A121" s="33"/>
      <c r="B121" s="34"/>
      <c r="C121" s="81" t="s">
        <v>120</v>
      </c>
      <c r="D121" s="35"/>
      <c r="E121" s="35"/>
      <c r="F121" s="35"/>
      <c r="G121" s="35"/>
      <c r="H121" s="35"/>
      <c r="I121" s="35"/>
      <c r="J121" s="158">
        <f>BK121</f>
        <v>0</v>
      </c>
      <c r="K121" s="35"/>
      <c r="L121" s="38"/>
      <c r="M121" s="77"/>
      <c r="N121" s="159"/>
      <c r="O121" s="78"/>
      <c r="P121" s="160">
        <f>P122+SUM(P123:P137)+P167+P194+P224</f>
        <v>0</v>
      </c>
      <c r="Q121" s="78"/>
      <c r="R121" s="160">
        <f>R122+SUM(R123:R137)+R167+R194+R224</f>
        <v>2.7192799999999999</v>
      </c>
      <c r="S121" s="78"/>
      <c r="T121" s="161">
        <f>T122+SUM(T123:T137)+T167+T194+T224</f>
        <v>82.190920000000006</v>
      </c>
      <c r="U121" s="33"/>
      <c r="V121" s="33"/>
      <c r="W121" s="33"/>
      <c r="X121" s="33"/>
      <c r="Y121" s="33"/>
      <c r="Z121" s="33"/>
      <c r="AA121" s="33"/>
      <c r="AB121" s="33"/>
      <c r="AC121" s="33"/>
      <c r="AD121" s="33"/>
      <c r="AE121" s="33"/>
      <c r="AT121" s="16" t="s">
        <v>74</v>
      </c>
      <c r="AU121" s="16" t="s">
        <v>102</v>
      </c>
      <c r="BK121" s="162">
        <f>BK122+SUM(BK123:BK137)+BK167+BK194+BK224</f>
        <v>0</v>
      </c>
    </row>
    <row r="122" spans="1:65" s="2" customFormat="1" ht="48">
      <c r="A122" s="33"/>
      <c r="B122" s="34"/>
      <c r="C122" s="177" t="s">
        <v>83</v>
      </c>
      <c r="D122" s="177" t="s">
        <v>124</v>
      </c>
      <c r="E122" s="178" t="s">
        <v>951</v>
      </c>
      <c r="F122" s="179" t="s">
        <v>952</v>
      </c>
      <c r="G122" s="180" t="s">
        <v>953</v>
      </c>
      <c r="H122" s="181">
        <v>2</v>
      </c>
      <c r="I122" s="182"/>
      <c r="J122" s="183">
        <f>ROUND(I122*H122,2)</f>
        <v>0</v>
      </c>
      <c r="K122" s="179" t="s">
        <v>1</v>
      </c>
      <c r="L122" s="184"/>
      <c r="M122" s="185" t="s">
        <v>1</v>
      </c>
      <c r="N122" s="186" t="s">
        <v>40</v>
      </c>
      <c r="O122" s="70"/>
      <c r="P122" s="187">
        <f>O122*H122</f>
        <v>0</v>
      </c>
      <c r="Q122" s="187">
        <v>0</v>
      </c>
      <c r="R122" s="187">
        <f>Q122*H122</f>
        <v>0</v>
      </c>
      <c r="S122" s="187">
        <v>0</v>
      </c>
      <c r="T122" s="188">
        <f>S122*H122</f>
        <v>0</v>
      </c>
      <c r="U122" s="33"/>
      <c r="V122" s="33"/>
      <c r="W122" s="33"/>
      <c r="X122" s="33"/>
      <c r="Y122" s="33"/>
      <c r="Z122" s="33"/>
      <c r="AA122" s="33"/>
      <c r="AB122" s="33"/>
      <c r="AC122" s="33"/>
      <c r="AD122" s="33"/>
      <c r="AE122" s="33"/>
      <c r="AR122" s="189" t="s">
        <v>954</v>
      </c>
      <c r="AT122" s="189" t="s">
        <v>124</v>
      </c>
      <c r="AU122" s="189" t="s">
        <v>75</v>
      </c>
      <c r="AY122" s="16" t="s">
        <v>123</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954</v>
      </c>
      <c r="BM122" s="189" t="s">
        <v>955</v>
      </c>
    </row>
    <row r="123" spans="1:65" s="2" customFormat="1" ht="39">
      <c r="A123" s="33"/>
      <c r="B123" s="34"/>
      <c r="C123" s="35"/>
      <c r="D123" s="191" t="s">
        <v>131</v>
      </c>
      <c r="E123" s="35"/>
      <c r="F123" s="192" t="s">
        <v>956</v>
      </c>
      <c r="G123" s="35"/>
      <c r="H123" s="35"/>
      <c r="I123" s="193"/>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131</v>
      </c>
      <c r="AU123" s="16" t="s">
        <v>75</v>
      </c>
    </row>
    <row r="124" spans="1:65" s="14" customFormat="1" ht="11.25">
      <c r="B124" s="218"/>
      <c r="C124" s="219"/>
      <c r="D124" s="191" t="s">
        <v>132</v>
      </c>
      <c r="E124" s="220" t="s">
        <v>1</v>
      </c>
      <c r="F124" s="221" t="s">
        <v>417</v>
      </c>
      <c r="G124" s="219"/>
      <c r="H124" s="220" t="s">
        <v>1</v>
      </c>
      <c r="I124" s="222"/>
      <c r="J124" s="219"/>
      <c r="K124" s="219"/>
      <c r="L124" s="223"/>
      <c r="M124" s="224"/>
      <c r="N124" s="225"/>
      <c r="O124" s="225"/>
      <c r="P124" s="225"/>
      <c r="Q124" s="225"/>
      <c r="R124" s="225"/>
      <c r="S124" s="225"/>
      <c r="T124" s="226"/>
      <c r="AT124" s="227" t="s">
        <v>132</v>
      </c>
      <c r="AU124" s="227" t="s">
        <v>75</v>
      </c>
      <c r="AV124" s="14" t="s">
        <v>83</v>
      </c>
      <c r="AW124" s="14" t="s">
        <v>31</v>
      </c>
      <c r="AX124" s="14" t="s">
        <v>75</v>
      </c>
      <c r="AY124" s="227" t="s">
        <v>123</v>
      </c>
    </row>
    <row r="125" spans="1:65" s="12" customFormat="1" ht="11.25">
      <c r="B125" s="196"/>
      <c r="C125" s="197"/>
      <c r="D125" s="191" t="s">
        <v>132</v>
      </c>
      <c r="E125" s="198" t="s">
        <v>1</v>
      </c>
      <c r="F125" s="199" t="s">
        <v>83</v>
      </c>
      <c r="G125" s="197"/>
      <c r="H125" s="200">
        <v>1</v>
      </c>
      <c r="I125" s="201"/>
      <c r="J125" s="197"/>
      <c r="K125" s="197"/>
      <c r="L125" s="202"/>
      <c r="M125" s="203"/>
      <c r="N125" s="204"/>
      <c r="O125" s="204"/>
      <c r="P125" s="204"/>
      <c r="Q125" s="204"/>
      <c r="R125" s="204"/>
      <c r="S125" s="204"/>
      <c r="T125" s="205"/>
      <c r="AT125" s="206" t="s">
        <v>132</v>
      </c>
      <c r="AU125" s="206" t="s">
        <v>75</v>
      </c>
      <c r="AV125" s="12" t="s">
        <v>85</v>
      </c>
      <c r="AW125" s="12" t="s">
        <v>31</v>
      </c>
      <c r="AX125" s="12" t="s">
        <v>75</v>
      </c>
      <c r="AY125" s="206" t="s">
        <v>123</v>
      </c>
    </row>
    <row r="126" spans="1:65" s="14" customFormat="1" ht="11.25">
      <c r="B126" s="218"/>
      <c r="C126" s="219"/>
      <c r="D126" s="191" t="s">
        <v>132</v>
      </c>
      <c r="E126" s="220" t="s">
        <v>1</v>
      </c>
      <c r="F126" s="221" t="s">
        <v>419</v>
      </c>
      <c r="G126" s="219"/>
      <c r="H126" s="220" t="s">
        <v>1</v>
      </c>
      <c r="I126" s="222"/>
      <c r="J126" s="219"/>
      <c r="K126" s="219"/>
      <c r="L126" s="223"/>
      <c r="M126" s="224"/>
      <c r="N126" s="225"/>
      <c r="O126" s="225"/>
      <c r="P126" s="225"/>
      <c r="Q126" s="225"/>
      <c r="R126" s="225"/>
      <c r="S126" s="225"/>
      <c r="T126" s="226"/>
      <c r="AT126" s="227" t="s">
        <v>132</v>
      </c>
      <c r="AU126" s="227" t="s">
        <v>75</v>
      </c>
      <c r="AV126" s="14" t="s">
        <v>83</v>
      </c>
      <c r="AW126" s="14" t="s">
        <v>31</v>
      </c>
      <c r="AX126" s="14" t="s">
        <v>75</v>
      </c>
      <c r="AY126" s="227" t="s">
        <v>123</v>
      </c>
    </row>
    <row r="127" spans="1:65" s="12" customFormat="1" ht="11.25">
      <c r="B127" s="196"/>
      <c r="C127" s="197"/>
      <c r="D127" s="191" t="s">
        <v>132</v>
      </c>
      <c r="E127" s="198" t="s">
        <v>1</v>
      </c>
      <c r="F127" s="199" t="s">
        <v>83</v>
      </c>
      <c r="G127" s="197"/>
      <c r="H127" s="200">
        <v>1</v>
      </c>
      <c r="I127" s="201"/>
      <c r="J127" s="197"/>
      <c r="K127" s="197"/>
      <c r="L127" s="202"/>
      <c r="M127" s="203"/>
      <c r="N127" s="204"/>
      <c r="O127" s="204"/>
      <c r="P127" s="204"/>
      <c r="Q127" s="204"/>
      <c r="R127" s="204"/>
      <c r="S127" s="204"/>
      <c r="T127" s="205"/>
      <c r="AT127" s="206" t="s">
        <v>132</v>
      </c>
      <c r="AU127" s="206" t="s">
        <v>75</v>
      </c>
      <c r="AV127" s="12" t="s">
        <v>85</v>
      </c>
      <c r="AW127" s="12" t="s">
        <v>31</v>
      </c>
      <c r="AX127" s="12" t="s">
        <v>75</v>
      </c>
      <c r="AY127" s="206" t="s">
        <v>123</v>
      </c>
    </row>
    <row r="128" spans="1:65" s="13" customFormat="1" ht="11.25">
      <c r="B128" s="207"/>
      <c r="C128" s="208"/>
      <c r="D128" s="191" t="s">
        <v>132</v>
      </c>
      <c r="E128" s="209" t="s">
        <v>1</v>
      </c>
      <c r="F128" s="210" t="s">
        <v>134</v>
      </c>
      <c r="G128" s="208"/>
      <c r="H128" s="211">
        <v>2</v>
      </c>
      <c r="I128" s="212"/>
      <c r="J128" s="208"/>
      <c r="K128" s="208"/>
      <c r="L128" s="213"/>
      <c r="M128" s="214"/>
      <c r="N128" s="215"/>
      <c r="O128" s="215"/>
      <c r="P128" s="215"/>
      <c r="Q128" s="215"/>
      <c r="R128" s="215"/>
      <c r="S128" s="215"/>
      <c r="T128" s="216"/>
      <c r="AT128" s="217" t="s">
        <v>132</v>
      </c>
      <c r="AU128" s="217" t="s">
        <v>75</v>
      </c>
      <c r="AV128" s="13" t="s">
        <v>135</v>
      </c>
      <c r="AW128" s="13" t="s">
        <v>31</v>
      </c>
      <c r="AX128" s="13" t="s">
        <v>83</v>
      </c>
      <c r="AY128" s="217" t="s">
        <v>123</v>
      </c>
    </row>
    <row r="129" spans="1:65" s="2" customFormat="1" ht="16.5" customHeight="1">
      <c r="A129" s="33"/>
      <c r="B129" s="34"/>
      <c r="C129" s="177" t="s">
        <v>85</v>
      </c>
      <c r="D129" s="177" t="s">
        <v>124</v>
      </c>
      <c r="E129" s="178" t="s">
        <v>957</v>
      </c>
      <c r="F129" s="179" t="s">
        <v>958</v>
      </c>
      <c r="G129" s="180" t="s">
        <v>127</v>
      </c>
      <c r="H129" s="181">
        <v>4</v>
      </c>
      <c r="I129" s="182"/>
      <c r="J129" s="183">
        <f>ROUND(I129*H129,2)</f>
        <v>0</v>
      </c>
      <c r="K129" s="179" t="s">
        <v>1</v>
      </c>
      <c r="L129" s="184"/>
      <c r="M129" s="185" t="s">
        <v>1</v>
      </c>
      <c r="N129" s="186" t="s">
        <v>40</v>
      </c>
      <c r="O129" s="70"/>
      <c r="P129" s="187">
        <f>O129*H129</f>
        <v>0</v>
      </c>
      <c r="Q129" s="187">
        <v>5.4999999999999997E-3</v>
      </c>
      <c r="R129" s="187">
        <f>Q129*H129</f>
        <v>2.1999999999999999E-2</v>
      </c>
      <c r="S129" s="187">
        <v>0</v>
      </c>
      <c r="T129" s="188">
        <f>S129*H129</f>
        <v>0</v>
      </c>
      <c r="U129" s="33"/>
      <c r="V129" s="33"/>
      <c r="W129" s="33"/>
      <c r="X129" s="33"/>
      <c r="Y129" s="33"/>
      <c r="Z129" s="33"/>
      <c r="AA129" s="33"/>
      <c r="AB129" s="33"/>
      <c r="AC129" s="33"/>
      <c r="AD129" s="33"/>
      <c r="AE129" s="33"/>
      <c r="AR129" s="189" t="s">
        <v>161</v>
      </c>
      <c r="AT129" s="189" t="s">
        <v>124</v>
      </c>
      <c r="AU129" s="189" t="s">
        <v>75</v>
      </c>
      <c r="AY129" s="16" t="s">
        <v>123</v>
      </c>
      <c r="BE129" s="190">
        <f>IF(N129="základní",J129,0)</f>
        <v>0</v>
      </c>
      <c r="BF129" s="190">
        <f>IF(N129="snížená",J129,0)</f>
        <v>0</v>
      </c>
      <c r="BG129" s="190">
        <f>IF(N129="zákl. přenesená",J129,0)</f>
        <v>0</v>
      </c>
      <c r="BH129" s="190">
        <f>IF(N129="sníž. přenesená",J129,0)</f>
        <v>0</v>
      </c>
      <c r="BI129" s="190">
        <f>IF(N129="nulová",J129,0)</f>
        <v>0</v>
      </c>
      <c r="BJ129" s="16" t="s">
        <v>83</v>
      </c>
      <c r="BK129" s="190">
        <f>ROUND(I129*H129,2)</f>
        <v>0</v>
      </c>
      <c r="BL129" s="16" t="s">
        <v>135</v>
      </c>
      <c r="BM129" s="189" t="s">
        <v>959</v>
      </c>
    </row>
    <row r="130" spans="1:65" s="2" customFormat="1" ht="11.25">
      <c r="A130" s="33"/>
      <c r="B130" s="34"/>
      <c r="C130" s="35"/>
      <c r="D130" s="191" t="s">
        <v>131</v>
      </c>
      <c r="E130" s="35"/>
      <c r="F130" s="192" t="s">
        <v>958</v>
      </c>
      <c r="G130" s="35"/>
      <c r="H130" s="35"/>
      <c r="I130" s="193"/>
      <c r="J130" s="35"/>
      <c r="K130" s="35"/>
      <c r="L130" s="38"/>
      <c r="M130" s="194"/>
      <c r="N130" s="195"/>
      <c r="O130" s="70"/>
      <c r="P130" s="70"/>
      <c r="Q130" s="70"/>
      <c r="R130" s="70"/>
      <c r="S130" s="70"/>
      <c r="T130" s="71"/>
      <c r="U130" s="33"/>
      <c r="V130" s="33"/>
      <c r="W130" s="33"/>
      <c r="X130" s="33"/>
      <c r="Y130" s="33"/>
      <c r="Z130" s="33"/>
      <c r="AA130" s="33"/>
      <c r="AB130" s="33"/>
      <c r="AC130" s="33"/>
      <c r="AD130" s="33"/>
      <c r="AE130" s="33"/>
      <c r="AT130" s="16" t="s">
        <v>131</v>
      </c>
      <c r="AU130" s="16" t="s">
        <v>75</v>
      </c>
    </row>
    <row r="131" spans="1:65" s="14" customFormat="1" ht="11.25">
      <c r="B131" s="218"/>
      <c r="C131" s="219"/>
      <c r="D131" s="191" t="s">
        <v>132</v>
      </c>
      <c r="E131" s="220" t="s">
        <v>1</v>
      </c>
      <c r="F131" s="221" t="s">
        <v>417</v>
      </c>
      <c r="G131" s="219"/>
      <c r="H131" s="220" t="s">
        <v>1</v>
      </c>
      <c r="I131" s="222"/>
      <c r="J131" s="219"/>
      <c r="K131" s="219"/>
      <c r="L131" s="223"/>
      <c r="M131" s="224"/>
      <c r="N131" s="225"/>
      <c r="O131" s="225"/>
      <c r="P131" s="225"/>
      <c r="Q131" s="225"/>
      <c r="R131" s="225"/>
      <c r="S131" s="225"/>
      <c r="T131" s="226"/>
      <c r="AT131" s="227" t="s">
        <v>132</v>
      </c>
      <c r="AU131" s="227" t="s">
        <v>75</v>
      </c>
      <c r="AV131" s="14" t="s">
        <v>83</v>
      </c>
      <c r="AW131" s="14" t="s">
        <v>31</v>
      </c>
      <c r="AX131" s="14" t="s">
        <v>75</v>
      </c>
      <c r="AY131" s="227" t="s">
        <v>123</v>
      </c>
    </row>
    <row r="132" spans="1:65" s="12" customFormat="1" ht="11.25">
      <c r="B132" s="196"/>
      <c r="C132" s="197"/>
      <c r="D132" s="191" t="s">
        <v>132</v>
      </c>
      <c r="E132" s="198" t="s">
        <v>1</v>
      </c>
      <c r="F132" s="199" t="s">
        <v>85</v>
      </c>
      <c r="G132" s="197"/>
      <c r="H132" s="200">
        <v>2</v>
      </c>
      <c r="I132" s="201"/>
      <c r="J132" s="197"/>
      <c r="K132" s="197"/>
      <c r="L132" s="202"/>
      <c r="M132" s="203"/>
      <c r="N132" s="204"/>
      <c r="O132" s="204"/>
      <c r="P132" s="204"/>
      <c r="Q132" s="204"/>
      <c r="R132" s="204"/>
      <c r="S132" s="204"/>
      <c r="T132" s="205"/>
      <c r="AT132" s="206" t="s">
        <v>132</v>
      </c>
      <c r="AU132" s="206" t="s">
        <v>75</v>
      </c>
      <c r="AV132" s="12" t="s">
        <v>85</v>
      </c>
      <c r="AW132" s="12" t="s">
        <v>31</v>
      </c>
      <c r="AX132" s="12" t="s">
        <v>75</v>
      </c>
      <c r="AY132" s="206" t="s">
        <v>123</v>
      </c>
    </row>
    <row r="133" spans="1:65" s="14" customFormat="1" ht="11.25">
      <c r="B133" s="218"/>
      <c r="C133" s="219"/>
      <c r="D133" s="191" t="s">
        <v>132</v>
      </c>
      <c r="E133" s="220" t="s">
        <v>1</v>
      </c>
      <c r="F133" s="221" t="s">
        <v>419</v>
      </c>
      <c r="G133" s="219"/>
      <c r="H133" s="220" t="s">
        <v>1</v>
      </c>
      <c r="I133" s="222"/>
      <c r="J133" s="219"/>
      <c r="K133" s="219"/>
      <c r="L133" s="223"/>
      <c r="M133" s="224"/>
      <c r="N133" s="225"/>
      <c r="O133" s="225"/>
      <c r="P133" s="225"/>
      <c r="Q133" s="225"/>
      <c r="R133" s="225"/>
      <c r="S133" s="225"/>
      <c r="T133" s="226"/>
      <c r="AT133" s="227" t="s">
        <v>132</v>
      </c>
      <c r="AU133" s="227" t="s">
        <v>75</v>
      </c>
      <c r="AV133" s="14" t="s">
        <v>83</v>
      </c>
      <c r="AW133" s="14" t="s">
        <v>31</v>
      </c>
      <c r="AX133" s="14" t="s">
        <v>75</v>
      </c>
      <c r="AY133" s="227" t="s">
        <v>123</v>
      </c>
    </row>
    <row r="134" spans="1:65" s="12" customFormat="1" ht="11.25">
      <c r="B134" s="196"/>
      <c r="C134" s="197"/>
      <c r="D134" s="191" t="s">
        <v>132</v>
      </c>
      <c r="E134" s="198" t="s">
        <v>1</v>
      </c>
      <c r="F134" s="199" t="s">
        <v>85</v>
      </c>
      <c r="G134" s="197"/>
      <c r="H134" s="200">
        <v>2</v>
      </c>
      <c r="I134" s="201"/>
      <c r="J134" s="197"/>
      <c r="K134" s="197"/>
      <c r="L134" s="202"/>
      <c r="M134" s="203"/>
      <c r="N134" s="204"/>
      <c r="O134" s="204"/>
      <c r="P134" s="204"/>
      <c r="Q134" s="204"/>
      <c r="R134" s="204"/>
      <c r="S134" s="204"/>
      <c r="T134" s="205"/>
      <c r="AT134" s="206" t="s">
        <v>132</v>
      </c>
      <c r="AU134" s="206" t="s">
        <v>75</v>
      </c>
      <c r="AV134" s="12" t="s">
        <v>85</v>
      </c>
      <c r="AW134" s="12" t="s">
        <v>31</v>
      </c>
      <c r="AX134" s="12" t="s">
        <v>75</v>
      </c>
      <c r="AY134" s="206" t="s">
        <v>123</v>
      </c>
    </row>
    <row r="135" spans="1:65" s="13" customFormat="1" ht="11.25">
      <c r="B135" s="207"/>
      <c r="C135" s="208"/>
      <c r="D135" s="191" t="s">
        <v>132</v>
      </c>
      <c r="E135" s="209" t="s">
        <v>1</v>
      </c>
      <c r="F135" s="210" t="s">
        <v>134</v>
      </c>
      <c r="G135" s="208"/>
      <c r="H135" s="211">
        <v>4</v>
      </c>
      <c r="I135" s="212"/>
      <c r="J135" s="208"/>
      <c r="K135" s="208"/>
      <c r="L135" s="213"/>
      <c r="M135" s="214"/>
      <c r="N135" s="215"/>
      <c r="O135" s="215"/>
      <c r="P135" s="215"/>
      <c r="Q135" s="215"/>
      <c r="R135" s="215"/>
      <c r="S135" s="215"/>
      <c r="T135" s="216"/>
      <c r="AT135" s="217" t="s">
        <v>132</v>
      </c>
      <c r="AU135" s="217" t="s">
        <v>75</v>
      </c>
      <c r="AV135" s="13" t="s">
        <v>135</v>
      </c>
      <c r="AW135" s="13" t="s">
        <v>31</v>
      </c>
      <c r="AX135" s="13" t="s">
        <v>83</v>
      </c>
      <c r="AY135" s="217" t="s">
        <v>123</v>
      </c>
    </row>
    <row r="136" spans="1:65" s="11" customFormat="1" ht="25.9" customHeight="1">
      <c r="B136" s="163"/>
      <c r="C136" s="164"/>
      <c r="D136" s="165" t="s">
        <v>74</v>
      </c>
      <c r="E136" s="166" t="s">
        <v>960</v>
      </c>
      <c r="F136" s="166" t="s">
        <v>961</v>
      </c>
      <c r="G136" s="164"/>
      <c r="H136" s="164"/>
      <c r="I136" s="167"/>
      <c r="J136" s="168">
        <f>BK136</f>
        <v>0</v>
      </c>
      <c r="K136" s="164"/>
      <c r="L136" s="169"/>
      <c r="M136" s="170"/>
      <c r="N136" s="171"/>
      <c r="O136" s="171"/>
      <c r="P136" s="172">
        <v>0</v>
      </c>
      <c r="Q136" s="171"/>
      <c r="R136" s="172">
        <v>0</v>
      </c>
      <c r="S136" s="171"/>
      <c r="T136" s="173">
        <v>0</v>
      </c>
      <c r="AR136" s="174" t="s">
        <v>83</v>
      </c>
      <c r="AT136" s="175" t="s">
        <v>74</v>
      </c>
      <c r="AU136" s="175" t="s">
        <v>75</v>
      </c>
      <c r="AY136" s="174" t="s">
        <v>123</v>
      </c>
      <c r="BK136" s="176">
        <v>0</v>
      </c>
    </row>
    <row r="137" spans="1:65" s="11" customFormat="1" ht="25.9" customHeight="1">
      <c r="B137" s="163"/>
      <c r="C137" s="164"/>
      <c r="D137" s="165" t="s">
        <v>74</v>
      </c>
      <c r="E137" s="166" t="s">
        <v>191</v>
      </c>
      <c r="F137" s="166" t="s">
        <v>962</v>
      </c>
      <c r="G137" s="164"/>
      <c r="H137" s="164"/>
      <c r="I137" s="167"/>
      <c r="J137" s="168">
        <f>BK137</f>
        <v>0</v>
      </c>
      <c r="K137" s="164"/>
      <c r="L137" s="169"/>
      <c r="M137" s="170"/>
      <c r="N137" s="171"/>
      <c r="O137" s="171"/>
      <c r="P137" s="172">
        <f>SUM(P138:P166)</f>
        <v>0</v>
      </c>
      <c r="Q137" s="171"/>
      <c r="R137" s="172">
        <f>SUM(R138:R166)</f>
        <v>2.6959599999999999</v>
      </c>
      <c r="S137" s="171"/>
      <c r="T137" s="173">
        <f>SUM(T138:T166)</f>
        <v>81.447800000000001</v>
      </c>
      <c r="AR137" s="174" t="s">
        <v>83</v>
      </c>
      <c r="AT137" s="175" t="s">
        <v>74</v>
      </c>
      <c r="AU137" s="175" t="s">
        <v>75</v>
      </c>
      <c r="AY137" s="174" t="s">
        <v>123</v>
      </c>
      <c r="BK137" s="176">
        <f>SUM(BK138:BK166)</f>
        <v>0</v>
      </c>
    </row>
    <row r="138" spans="1:65" s="2" customFormat="1" ht="16.5" customHeight="1">
      <c r="A138" s="33"/>
      <c r="B138" s="34"/>
      <c r="C138" s="228" t="s">
        <v>151</v>
      </c>
      <c r="D138" s="228" t="s">
        <v>449</v>
      </c>
      <c r="E138" s="229" t="s">
        <v>963</v>
      </c>
      <c r="F138" s="230" t="s">
        <v>964</v>
      </c>
      <c r="G138" s="231" t="s">
        <v>127</v>
      </c>
      <c r="H138" s="232">
        <v>2</v>
      </c>
      <c r="I138" s="233"/>
      <c r="J138" s="234">
        <f>ROUND(I138*H138,2)</f>
        <v>0</v>
      </c>
      <c r="K138" s="230" t="s">
        <v>965</v>
      </c>
      <c r="L138" s="38"/>
      <c r="M138" s="235" t="s">
        <v>1</v>
      </c>
      <c r="N138" s="236" t="s">
        <v>40</v>
      </c>
      <c r="O138" s="70"/>
      <c r="P138" s="187">
        <f>O138*H138</f>
        <v>0</v>
      </c>
      <c r="Q138" s="187">
        <v>4.6800000000000001E-3</v>
      </c>
      <c r="R138" s="187">
        <f>Q138*H138</f>
        <v>9.3600000000000003E-3</v>
      </c>
      <c r="S138" s="187">
        <v>0</v>
      </c>
      <c r="T138" s="188">
        <f>S138*H138</f>
        <v>0</v>
      </c>
      <c r="U138" s="33"/>
      <c r="V138" s="33"/>
      <c r="W138" s="33"/>
      <c r="X138" s="33"/>
      <c r="Y138" s="33"/>
      <c r="Z138" s="33"/>
      <c r="AA138" s="33"/>
      <c r="AB138" s="33"/>
      <c r="AC138" s="33"/>
      <c r="AD138" s="33"/>
      <c r="AE138" s="33"/>
      <c r="AR138" s="189" t="s">
        <v>135</v>
      </c>
      <c r="AT138" s="189" t="s">
        <v>449</v>
      </c>
      <c r="AU138" s="189" t="s">
        <v>83</v>
      </c>
      <c r="AY138" s="16" t="s">
        <v>123</v>
      </c>
      <c r="BE138" s="190">
        <f>IF(N138="základní",J138,0)</f>
        <v>0</v>
      </c>
      <c r="BF138" s="190">
        <f>IF(N138="snížená",J138,0)</f>
        <v>0</v>
      </c>
      <c r="BG138" s="190">
        <f>IF(N138="zákl. přenesená",J138,0)</f>
        <v>0</v>
      </c>
      <c r="BH138" s="190">
        <f>IF(N138="sníž. přenesená",J138,0)</f>
        <v>0</v>
      </c>
      <c r="BI138" s="190">
        <f>IF(N138="nulová",J138,0)</f>
        <v>0</v>
      </c>
      <c r="BJ138" s="16" t="s">
        <v>83</v>
      </c>
      <c r="BK138" s="190">
        <f>ROUND(I138*H138,2)</f>
        <v>0</v>
      </c>
      <c r="BL138" s="16" t="s">
        <v>135</v>
      </c>
      <c r="BM138" s="189" t="s">
        <v>966</v>
      </c>
    </row>
    <row r="139" spans="1:65" s="2" customFormat="1" ht="11.25">
      <c r="A139" s="33"/>
      <c r="B139" s="34"/>
      <c r="C139" s="35"/>
      <c r="D139" s="191" t="s">
        <v>131</v>
      </c>
      <c r="E139" s="35"/>
      <c r="F139" s="192" t="s">
        <v>967</v>
      </c>
      <c r="G139" s="35"/>
      <c r="H139" s="35"/>
      <c r="I139" s="193"/>
      <c r="J139" s="35"/>
      <c r="K139" s="35"/>
      <c r="L139" s="38"/>
      <c r="M139" s="194"/>
      <c r="N139" s="195"/>
      <c r="O139" s="70"/>
      <c r="P139" s="70"/>
      <c r="Q139" s="70"/>
      <c r="R139" s="70"/>
      <c r="S139" s="70"/>
      <c r="T139" s="71"/>
      <c r="U139" s="33"/>
      <c r="V139" s="33"/>
      <c r="W139" s="33"/>
      <c r="X139" s="33"/>
      <c r="Y139" s="33"/>
      <c r="Z139" s="33"/>
      <c r="AA139" s="33"/>
      <c r="AB139" s="33"/>
      <c r="AC139" s="33"/>
      <c r="AD139" s="33"/>
      <c r="AE139" s="33"/>
      <c r="AT139" s="16" t="s">
        <v>131</v>
      </c>
      <c r="AU139" s="16" t="s">
        <v>83</v>
      </c>
    </row>
    <row r="140" spans="1:65" s="14" customFormat="1" ht="11.25">
      <c r="B140" s="218"/>
      <c r="C140" s="219"/>
      <c r="D140" s="191" t="s">
        <v>132</v>
      </c>
      <c r="E140" s="220" t="s">
        <v>1</v>
      </c>
      <c r="F140" s="221" t="s">
        <v>417</v>
      </c>
      <c r="G140" s="219"/>
      <c r="H140" s="220" t="s">
        <v>1</v>
      </c>
      <c r="I140" s="222"/>
      <c r="J140" s="219"/>
      <c r="K140" s="219"/>
      <c r="L140" s="223"/>
      <c r="M140" s="224"/>
      <c r="N140" s="225"/>
      <c r="O140" s="225"/>
      <c r="P140" s="225"/>
      <c r="Q140" s="225"/>
      <c r="R140" s="225"/>
      <c r="S140" s="225"/>
      <c r="T140" s="226"/>
      <c r="AT140" s="227" t="s">
        <v>132</v>
      </c>
      <c r="AU140" s="227" t="s">
        <v>83</v>
      </c>
      <c r="AV140" s="14" t="s">
        <v>83</v>
      </c>
      <c r="AW140" s="14" t="s">
        <v>31</v>
      </c>
      <c r="AX140" s="14" t="s">
        <v>75</v>
      </c>
      <c r="AY140" s="227" t="s">
        <v>123</v>
      </c>
    </row>
    <row r="141" spans="1:65" s="12" customFormat="1" ht="11.25">
      <c r="B141" s="196"/>
      <c r="C141" s="197"/>
      <c r="D141" s="191" t="s">
        <v>132</v>
      </c>
      <c r="E141" s="198" t="s">
        <v>1</v>
      </c>
      <c r="F141" s="199" t="s">
        <v>83</v>
      </c>
      <c r="G141" s="197"/>
      <c r="H141" s="200">
        <v>1</v>
      </c>
      <c r="I141" s="201"/>
      <c r="J141" s="197"/>
      <c r="K141" s="197"/>
      <c r="L141" s="202"/>
      <c r="M141" s="203"/>
      <c r="N141" s="204"/>
      <c r="O141" s="204"/>
      <c r="P141" s="204"/>
      <c r="Q141" s="204"/>
      <c r="R141" s="204"/>
      <c r="S141" s="204"/>
      <c r="T141" s="205"/>
      <c r="AT141" s="206" t="s">
        <v>132</v>
      </c>
      <c r="AU141" s="206" t="s">
        <v>83</v>
      </c>
      <c r="AV141" s="12" t="s">
        <v>85</v>
      </c>
      <c r="AW141" s="12" t="s">
        <v>31</v>
      </c>
      <c r="AX141" s="12" t="s">
        <v>75</v>
      </c>
      <c r="AY141" s="206" t="s">
        <v>123</v>
      </c>
    </row>
    <row r="142" spans="1:65" s="14" customFormat="1" ht="11.25">
      <c r="B142" s="218"/>
      <c r="C142" s="219"/>
      <c r="D142" s="191" t="s">
        <v>132</v>
      </c>
      <c r="E142" s="220" t="s">
        <v>1</v>
      </c>
      <c r="F142" s="221" t="s">
        <v>419</v>
      </c>
      <c r="G142" s="219"/>
      <c r="H142" s="220" t="s">
        <v>1</v>
      </c>
      <c r="I142" s="222"/>
      <c r="J142" s="219"/>
      <c r="K142" s="219"/>
      <c r="L142" s="223"/>
      <c r="M142" s="224"/>
      <c r="N142" s="225"/>
      <c r="O142" s="225"/>
      <c r="P142" s="225"/>
      <c r="Q142" s="225"/>
      <c r="R142" s="225"/>
      <c r="S142" s="225"/>
      <c r="T142" s="226"/>
      <c r="AT142" s="227" t="s">
        <v>132</v>
      </c>
      <c r="AU142" s="227" t="s">
        <v>83</v>
      </c>
      <c r="AV142" s="14" t="s">
        <v>83</v>
      </c>
      <c r="AW142" s="14" t="s">
        <v>31</v>
      </c>
      <c r="AX142" s="14" t="s">
        <v>75</v>
      </c>
      <c r="AY142" s="227" t="s">
        <v>123</v>
      </c>
    </row>
    <row r="143" spans="1:65" s="12" customFormat="1" ht="11.25">
      <c r="B143" s="196"/>
      <c r="C143" s="197"/>
      <c r="D143" s="191" t="s">
        <v>132</v>
      </c>
      <c r="E143" s="198" t="s">
        <v>1</v>
      </c>
      <c r="F143" s="199" t="s">
        <v>83</v>
      </c>
      <c r="G143" s="197"/>
      <c r="H143" s="200">
        <v>1</v>
      </c>
      <c r="I143" s="201"/>
      <c r="J143" s="197"/>
      <c r="K143" s="197"/>
      <c r="L143" s="202"/>
      <c r="M143" s="203"/>
      <c r="N143" s="204"/>
      <c r="O143" s="204"/>
      <c r="P143" s="204"/>
      <c r="Q143" s="204"/>
      <c r="R143" s="204"/>
      <c r="S143" s="204"/>
      <c r="T143" s="205"/>
      <c r="AT143" s="206" t="s">
        <v>132</v>
      </c>
      <c r="AU143" s="206" t="s">
        <v>83</v>
      </c>
      <c r="AV143" s="12" t="s">
        <v>85</v>
      </c>
      <c r="AW143" s="12" t="s">
        <v>31</v>
      </c>
      <c r="AX143" s="12" t="s">
        <v>75</v>
      </c>
      <c r="AY143" s="206" t="s">
        <v>123</v>
      </c>
    </row>
    <row r="144" spans="1:65" s="13" customFormat="1" ht="11.25">
      <c r="B144" s="207"/>
      <c r="C144" s="208"/>
      <c r="D144" s="191" t="s">
        <v>132</v>
      </c>
      <c r="E144" s="209" t="s">
        <v>1</v>
      </c>
      <c r="F144" s="210" t="s">
        <v>134</v>
      </c>
      <c r="G144" s="208"/>
      <c r="H144" s="211">
        <v>2</v>
      </c>
      <c r="I144" s="212"/>
      <c r="J144" s="208"/>
      <c r="K144" s="208"/>
      <c r="L144" s="213"/>
      <c r="M144" s="214"/>
      <c r="N144" s="215"/>
      <c r="O144" s="215"/>
      <c r="P144" s="215"/>
      <c r="Q144" s="215"/>
      <c r="R144" s="215"/>
      <c r="S144" s="215"/>
      <c r="T144" s="216"/>
      <c r="AT144" s="217" t="s">
        <v>132</v>
      </c>
      <c r="AU144" s="217" t="s">
        <v>83</v>
      </c>
      <c r="AV144" s="13" t="s">
        <v>135</v>
      </c>
      <c r="AW144" s="13" t="s">
        <v>31</v>
      </c>
      <c r="AX144" s="13" t="s">
        <v>83</v>
      </c>
      <c r="AY144" s="217" t="s">
        <v>123</v>
      </c>
    </row>
    <row r="145" spans="1:65" s="2" customFormat="1" ht="16.5" customHeight="1">
      <c r="A145" s="33"/>
      <c r="B145" s="34"/>
      <c r="C145" s="228" t="s">
        <v>135</v>
      </c>
      <c r="D145" s="228" t="s">
        <v>449</v>
      </c>
      <c r="E145" s="229" t="s">
        <v>968</v>
      </c>
      <c r="F145" s="230" t="s">
        <v>969</v>
      </c>
      <c r="G145" s="231" t="s">
        <v>127</v>
      </c>
      <c r="H145" s="232">
        <v>4</v>
      </c>
      <c r="I145" s="233"/>
      <c r="J145" s="234">
        <f>ROUND(I145*H145,2)</f>
        <v>0</v>
      </c>
      <c r="K145" s="230" t="s">
        <v>965</v>
      </c>
      <c r="L145" s="38"/>
      <c r="M145" s="235" t="s">
        <v>1</v>
      </c>
      <c r="N145" s="236" t="s">
        <v>40</v>
      </c>
      <c r="O145" s="70"/>
      <c r="P145" s="187">
        <f>O145*H145</f>
        <v>0</v>
      </c>
      <c r="Q145" s="187">
        <v>0.67164999999999997</v>
      </c>
      <c r="R145" s="187">
        <f>Q145*H145</f>
        <v>2.6865999999999999</v>
      </c>
      <c r="S145" s="187">
        <v>0</v>
      </c>
      <c r="T145" s="188">
        <f>S145*H145</f>
        <v>0</v>
      </c>
      <c r="U145" s="33"/>
      <c r="V145" s="33"/>
      <c r="W145" s="33"/>
      <c r="X145" s="33"/>
      <c r="Y145" s="33"/>
      <c r="Z145" s="33"/>
      <c r="AA145" s="33"/>
      <c r="AB145" s="33"/>
      <c r="AC145" s="33"/>
      <c r="AD145" s="33"/>
      <c r="AE145" s="33"/>
      <c r="AR145" s="189" t="s">
        <v>135</v>
      </c>
      <c r="AT145" s="189" t="s">
        <v>449</v>
      </c>
      <c r="AU145" s="189" t="s">
        <v>83</v>
      </c>
      <c r="AY145" s="16" t="s">
        <v>123</v>
      </c>
      <c r="BE145" s="190">
        <f>IF(N145="základní",J145,0)</f>
        <v>0</v>
      </c>
      <c r="BF145" s="190">
        <f>IF(N145="snížená",J145,0)</f>
        <v>0</v>
      </c>
      <c r="BG145" s="190">
        <f>IF(N145="zákl. přenesená",J145,0)</f>
        <v>0</v>
      </c>
      <c r="BH145" s="190">
        <f>IF(N145="sníž. přenesená",J145,0)</f>
        <v>0</v>
      </c>
      <c r="BI145" s="190">
        <f>IF(N145="nulová",J145,0)</f>
        <v>0</v>
      </c>
      <c r="BJ145" s="16" t="s">
        <v>83</v>
      </c>
      <c r="BK145" s="190">
        <f>ROUND(I145*H145,2)</f>
        <v>0</v>
      </c>
      <c r="BL145" s="16" t="s">
        <v>135</v>
      </c>
      <c r="BM145" s="189" t="s">
        <v>970</v>
      </c>
    </row>
    <row r="146" spans="1:65" s="2" customFormat="1" ht="11.25">
      <c r="A146" s="33"/>
      <c r="B146" s="34"/>
      <c r="C146" s="35"/>
      <c r="D146" s="191" t="s">
        <v>131</v>
      </c>
      <c r="E146" s="35"/>
      <c r="F146" s="192" t="s">
        <v>971</v>
      </c>
      <c r="G146" s="35"/>
      <c r="H146" s="35"/>
      <c r="I146" s="193"/>
      <c r="J146" s="35"/>
      <c r="K146" s="35"/>
      <c r="L146" s="38"/>
      <c r="M146" s="194"/>
      <c r="N146" s="195"/>
      <c r="O146" s="70"/>
      <c r="P146" s="70"/>
      <c r="Q146" s="70"/>
      <c r="R146" s="70"/>
      <c r="S146" s="70"/>
      <c r="T146" s="71"/>
      <c r="U146" s="33"/>
      <c r="V146" s="33"/>
      <c r="W146" s="33"/>
      <c r="X146" s="33"/>
      <c r="Y146" s="33"/>
      <c r="Z146" s="33"/>
      <c r="AA146" s="33"/>
      <c r="AB146" s="33"/>
      <c r="AC146" s="33"/>
      <c r="AD146" s="33"/>
      <c r="AE146" s="33"/>
      <c r="AT146" s="16" t="s">
        <v>131</v>
      </c>
      <c r="AU146" s="16" t="s">
        <v>83</v>
      </c>
    </row>
    <row r="147" spans="1:65" s="14" customFormat="1" ht="11.25">
      <c r="B147" s="218"/>
      <c r="C147" s="219"/>
      <c r="D147" s="191" t="s">
        <v>132</v>
      </c>
      <c r="E147" s="220" t="s">
        <v>1</v>
      </c>
      <c r="F147" s="221" t="s">
        <v>417</v>
      </c>
      <c r="G147" s="219"/>
      <c r="H147" s="220" t="s">
        <v>1</v>
      </c>
      <c r="I147" s="222"/>
      <c r="J147" s="219"/>
      <c r="K147" s="219"/>
      <c r="L147" s="223"/>
      <c r="M147" s="224"/>
      <c r="N147" s="225"/>
      <c r="O147" s="225"/>
      <c r="P147" s="225"/>
      <c r="Q147" s="225"/>
      <c r="R147" s="225"/>
      <c r="S147" s="225"/>
      <c r="T147" s="226"/>
      <c r="AT147" s="227" t="s">
        <v>132</v>
      </c>
      <c r="AU147" s="227" t="s">
        <v>83</v>
      </c>
      <c r="AV147" s="14" t="s">
        <v>83</v>
      </c>
      <c r="AW147" s="14" t="s">
        <v>31</v>
      </c>
      <c r="AX147" s="14" t="s">
        <v>75</v>
      </c>
      <c r="AY147" s="227" t="s">
        <v>123</v>
      </c>
    </row>
    <row r="148" spans="1:65" s="12" customFormat="1" ht="11.25">
      <c r="B148" s="196"/>
      <c r="C148" s="197"/>
      <c r="D148" s="191" t="s">
        <v>132</v>
      </c>
      <c r="E148" s="198" t="s">
        <v>1</v>
      </c>
      <c r="F148" s="199" t="s">
        <v>85</v>
      </c>
      <c r="G148" s="197"/>
      <c r="H148" s="200">
        <v>2</v>
      </c>
      <c r="I148" s="201"/>
      <c r="J148" s="197"/>
      <c r="K148" s="197"/>
      <c r="L148" s="202"/>
      <c r="M148" s="203"/>
      <c r="N148" s="204"/>
      <c r="O148" s="204"/>
      <c r="P148" s="204"/>
      <c r="Q148" s="204"/>
      <c r="R148" s="204"/>
      <c r="S148" s="204"/>
      <c r="T148" s="205"/>
      <c r="AT148" s="206" t="s">
        <v>132</v>
      </c>
      <c r="AU148" s="206" t="s">
        <v>83</v>
      </c>
      <c r="AV148" s="12" t="s">
        <v>85</v>
      </c>
      <c r="AW148" s="12" t="s">
        <v>31</v>
      </c>
      <c r="AX148" s="12" t="s">
        <v>75</v>
      </c>
      <c r="AY148" s="206" t="s">
        <v>123</v>
      </c>
    </row>
    <row r="149" spans="1:65" s="14" customFormat="1" ht="11.25">
      <c r="B149" s="218"/>
      <c r="C149" s="219"/>
      <c r="D149" s="191" t="s">
        <v>132</v>
      </c>
      <c r="E149" s="220" t="s">
        <v>1</v>
      </c>
      <c r="F149" s="221" t="s">
        <v>419</v>
      </c>
      <c r="G149" s="219"/>
      <c r="H149" s="220" t="s">
        <v>1</v>
      </c>
      <c r="I149" s="222"/>
      <c r="J149" s="219"/>
      <c r="K149" s="219"/>
      <c r="L149" s="223"/>
      <c r="M149" s="224"/>
      <c r="N149" s="225"/>
      <c r="O149" s="225"/>
      <c r="P149" s="225"/>
      <c r="Q149" s="225"/>
      <c r="R149" s="225"/>
      <c r="S149" s="225"/>
      <c r="T149" s="226"/>
      <c r="AT149" s="227" t="s">
        <v>132</v>
      </c>
      <c r="AU149" s="227" t="s">
        <v>83</v>
      </c>
      <c r="AV149" s="14" t="s">
        <v>83</v>
      </c>
      <c r="AW149" s="14" t="s">
        <v>31</v>
      </c>
      <c r="AX149" s="14" t="s">
        <v>75</v>
      </c>
      <c r="AY149" s="227" t="s">
        <v>123</v>
      </c>
    </row>
    <row r="150" spans="1:65" s="12" customFormat="1" ht="11.25">
      <c r="B150" s="196"/>
      <c r="C150" s="197"/>
      <c r="D150" s="191" t="s">
        <v>132</v>
      </c>
      <c r="E150" s="198" t="s">
        <v>1</v>
      </c>
      <c r="F150" s="199" t="s">
        <v>85</v>
      </c>
      <c r="G150" s="197"/>
      <c r="H150" s="200">
        <v>2</v>
      </c>
      <c r="I150" s="201"/>
      <c r="J150" s="197"/>
      <c r="K150" s="197"/>
      <c r="L150" s="202"/>
      <c r="M150" s="203"/>
      <c r="N150" s="204"/>
      <c r="O150" s="204"/>
      <c r="P150" s="204"/>
      <c r="Q150" s="204"/>
      <c r="R150" s="204"/>
      <c r="S150" s="204"/>
      <c r="T150" s="205"/>
      <c r="AT150" s="206" t="s">
        <v>132</v>
      </c>
      <c r="AU150" s="206" t="s">
        <v>83</v>
      </c>
      <c r="AV150" s="12" t="s">
        <v>85</v>
      </c>
      <c r="AW150" s="12" t="s">
        <v>31</v>
      </c>
      <c r="AX150" s="12" t="s">
        <v>75</v>
      </c>
      <c r="AY150" s="206" t="s">
        <v>123</v>
      </c>
    </row>
    <row r="151" spans="1:65" s="13" customFormat="1" ht="11.25">
      <c r="B151" s="207"/>
      <c r="C151" s="208"/>
      <c r="D151" s="191" t="s">
        <v>132</v>
      </c>
      <c r="E151" s="209" t="s">
        <v>1</v>
      </c>
      <c r="F151" s="210" t="s">
        <v>134</v>
      </c>
      <c r="G151" s="208"/>
      <c r="H151" s="211">
        <v>4</v>
      </c>
      <c r="I151" s="212"/>
      <c r="J151" s="208"/>
      <c r="K151" s="208"/>
      <c r="L151" s="213"/>
      <c r="M151" s="214"/>
      <c r="N151" s="215"/>
      <c r="O151" s="215"/>
      <c r="P151" s="215"/>
      <c r="Q151" s="215"/>
      <c r="R151" s="215"/>
      <c r="S151" s="215"/>
      <c r="T151" s="216"/>
      <c r="AT151" s="217" t="s">
        <v>132</v>
      </c>
      <c r="AU151" s="217" t="s">
        <v>83</v>
      </c>
      <c r="AV151" s="13" t="s">
        <v>135</v>
      </c>
      <c r="AW151" s="13" t="s">
        <v>31</v>
      </c>
      <c r="AX151" s="13" t="s">
        <v>83</v>
      </c>
      <c r="AY151" s="217" t="s">
        <v>123</v>
      </c>
    </row>
    <row r="152" spans="1:65" s="2" customFormat="1" ht="16.5" customHeight="1">
      <c r="A152" s="33"/>
      <c r="B152" s="34"/>
      <c r="C152" s="228" t="s">
        <v>175</v>
      </c>
      <c r="D152" s="228" t="s">
        <v>449</v>
      </c>
      <c r="E152" s="229" t="s">
        <v>972</v>
      </c>
      <c r="F152" s="230" t="s">
        <v>973</v>
      </c>
      <c r="G152" s="231" t="s">
        <v>435</v>
      </c>
      <c r="H152" s="232">
        <v>1.2</v>
      </c>
      <c r="I152" s="233"/>
      <c r="J152" s="234">
        <f>ROUND(I152*H152,2)</f>
        <v>0</v>
      </c>
      <c r="K152" s="230" t="s">
        <v>965</v>
      </c>
      <c r="L152" s="38"/>
      <c r="M152" s="235" t="s">
        <v>1</v>
      </c>
      <c r="N152" s="236" t="s">
        <v>40</v>
      </c>
      <c r="O152" s="70"/>
      <c r="P152" s="187">
        <f>O152*H152</f>
        <v>0</v>
      </c>
      <c r="Q152" s="187">
        <v>0</v>
      </c>
      <c r="R152" s="187">
        <f>Q152*H152</f>
        <v>0</v>
      </c>
      <c r="S152" s="187">
        <v>2.4</v>
      </c>
      <c r="T152" s="188">
        <f>S152*H152</f>
        <v>2.88</v>
      </c>
      <c r="U152" s="33"/>
      <c r="V152" s="33"/>
      <c r="W152" s="33"/>
      <c r="X152" s="33"/>
      <c r="Y152" s="33"/>
      <c r="Z152" s="33"/>
      <c r="AA152" s="33"/>
      <c r="AB152" s="33"/>
      <c r="AC152" s="33"/>
      <c r="AD152" s="33"/>
      <c r="AE152" s="33"/>
      <c r="AR152" s="189" t="s">
        <v>135</v>
      </c>
      <c r="AT152" s="189" t="s">
        <v>449</v>
      </c>
      <c r="AU152" s="189" t="s">
        <v>83</v>
      </c>
      <c r="AY152" s="16" t="s">
        <v>123</v>
      </c>
      <c r="BE152" s="190">
        <f>IF(N152="základní",J152,0)</f>
        <v>0</v>
      </c>
      <c r="BF152" s="190">
        <f>IF(N152="snížená",J152,0)</f>
        <v>0</v>
      </c>
      <c r="BG152" s="190">
        <f>IF(N152="zákl. přenesená",J152,0)</f>
        <v>0</v>
      </c>
      <c r="BH152" s="190">
        <f>IF(N152="sníž. přenesená",J152,0)</f>
        <v>0</v>
      </c>
      <c r="BI152" s="190">
        <f>IF(N152="nulová",J152,0)</f>
        <v>0</v>
      </c>
      <c r="BJ152" s="16" t="s">
        <v>83</v>
      </c>
      <c r="BK152" s="190">
        <f>ROUND(I152*H152,2)</f>
        <v>0</v>
      </c>
      <c r="BL152" s="16" t="s">
        <v>135</v>
      </c>
      <c r="BM152" s="189" t="s">
        <v>974</v>
      </c>
    </row>
    <row r="153" spans="1:65" s="2" customFormat="1" ht="11.25">
      <c r="A153" s="33"/>
      <c r="B153" s="34"/>
      <c r="C153" s="35"/>
      <c r="D153" s="191" t="s">
        <v>131</v>
      </c>
      <c r="E153" s="35"/>
      <c r="F153" s="192" t="s">
        <v>975</v>
      </c>
      <c r="G153" s="35"/>
      <c r="H153" s="35"/>
      <c r="I153" s="193"/>
      <c r="J153" s="35"/>
      <c r="K153" s="35"/>
      <c r="L153" s="38"/>
      <c r="M153" s="194"/>
      <c r="N153" s="195"/>
      <c r="O153" s="70"/>
      <c r="P153" s="70"/>
      <c r="Q153" s="70"/>
      <c r="R153" s="70"/>
      <c r="S153" s="70"/>
      <c r="T153" s="71"/>
      <c r="U153" s="33"/>
      <c r="V153" s="33"/>
      <c r="W153" s="33"/>
      <c r="X153" s="33"/>
      <c r="Y153" s="33"/>
      <c r="Z153" s="33"/>
      <c r="AA153" s="33"/>
      <c r="AB153" s="33"/>
      <c r="AC153" s="33"/>
      <c r="AD153" s="33"/>
      <c r="AE153" s="33"/>
      <c r="AT153" s="16" t="s">
        <v>131</v>
      </c>
      <c r="AU153" s="16" t="s">
        <v>83</v>
      </c>
    </row>
    <row r="154" spans="1:65" s="14" customFormat="1" ht="11.25">
      <c r="B154" s="218"/>
      <c r="C154" s="219"/>
      <c r="D154" s="191" t="s">
        <v>132</v>
      </c>
      <c r="E154" s="220" t="s">
        <v>1</v>
      </c>
      <c r="F154" s="221" t="s">
        <v>417</v>
      </c>
      <c r="G154" s="219"/>
      <c r="H154" s="220" t="s">
        <v>1</v>
      </c>
      <c r="I154" s="222"/>
      <c r="J154" s="219"/>
      <c r="K154" s="219"/>
      <c r="L154" s="223"/>
      <c r="M154" s="224"/>
      <c r="N154" s="225"/>
      <c r="O154" s="225"/>
      <c r="P154" s="225"/>
      <c r="Q154" s="225"/>
      <c r="R154" s="225"/>
      <c r="S154" s="225"/>
      <c r="T154" s="226"/>
      <c r="AT154" s="227" t="s">
        <v>132</v>
      </c>
      <c r="AU154" s="227" t="s">
        <v>83</v>
      </c>
      <c r="AV154" s="14" t="s">
        <v>83</v>
      </c>
      <c r="AW154" s="14" t="s">
        <v>31</v>
      </c>
      <c r="AX154" s="14" t="s">
        <v>75</v>
      </c>
      <c r="AY154" s="227" t="s">
        <v>123</v>
      </c>
    </row>
    <row r="155" spans="1:65" s="12" customFormat="1" ht="11.25">
      <c r="B155" s="196"/>
      <c r="C155" s="197"/>
      <c r="D155" s="191" t="s">
        <v>132</v>
      </c>
      <c r="E155" s="198" t="s">
        <v>1</v>
      </c>
      <c r="F155" s="199" t="s">
        <v>976</v>
      </c>
      <c r="G155" s="197"/>
      <c r="H155" s="200">
        <v>1.2</v>
      </c>
      <c r="I155" s="201"/>
      <c r="J155" s="197"/>
      <c r="K155" s="197"/>
      <c r="L155" s="202"/>
      <c r="M155" s="203"/>
      <c r="N155" s="204"/>
      <c r="O155" s="204"/>
      <c r="P155" s="204"/>
      <c r="Q155" s="204"/>
      <c r="R155" s="204"/>
      <c r="S155" s="204"/>
      <c r="T155" s="205"/>
      <c r="AT155" s="206" t="s">
        <v>132</v>
      </c>
      <c r="AU155" s="206" t="s">
        <v>83</v>
      </c>
      <c r="AV155" s="12" t="s">
        <v>85</v>
      </c>
      <c r="AW155" s="12" t="s">
        <v>31</v>
      </c>
      <c r="AX155" s="12" t="s">
        <v>75</v>
      </c>
      <c r="AY155" s="206" t="s">
        <v>123</v>
      </c>
    </row>
    <row r="156" spans="1:65" s="13" customFormat="1" ht="11.25">
      <c r="B156" s="207"/>
      <c r="C156" s="208"/>
      <c r="D156" s="191" t="s">
        <v>132</v>
      </c>
      <c r="E156" s="209" t="s">
        <v>1</v>
      </c>
      <c r="F156" s="210" t="s">
        <v>134</v>
      </c>
      <c r="G156" s="208"/>
      <c r="H156" s="211">
        <v>1.2</v>
      </c>
      <c r="I156" s="212"/>
      <c r="J156" s="208"/>
      <c r="K156" s="208"/>
      <c r="L156" s="213"/>
      <c r="M156" s="214"/>
      <c r="N156" s="215"/>
      <c r="O156" s="215"/>
      <c r="P156" s="215"/>
      <c r="Q156" s="215"/>
      <c r="R156" s="215"/>
      <c r="S156" s="215"/>
      <c r="T156" s="216"/>
      <c r="AT156" s="217" t="s">
        <v>132</v>
      </c>
      <c r="AU156" s="217" t="s">
        <v>83</v>
      </c>
      <c r="AV156" s="13" t="s">
        <v>135</v>
      </c>
      <c r="AW156" s="13" t="s">
        <v>31</v>
      </c>
      <c r="AX156" s="13" t="s">
        <v>83</v>
      </c>
      <c r="AY156" s="217" t="s">
        <v>123</v>
      </c>
    </row>
    <row r="157" spans="1:65" s="2" customFormat="1" ht="33" customHeight="1">
      <c r="A157" s="33"/>
      <c r="B157" s="34"/>
      <c r="C157" s="228" t="s">
        <v>180</v>
      </c>
      <c r="D157" s="228" t="s">
        <v>449</v>
      </c>
      <c r="E157" s="229" t="s">
        <v>977</v>
      </c>
      <c r="F157" s="230" t="s">
        <v>978</v>
      </c>
      <c r="G157" s="231" t="s">
        <v>435</v>
      </c>
      <c r="H157" s="232">
        <v>133</v>
      </c>
      <c r="I157" s="233"/>
      <c r="J157" s="234">
        <f>ROUND(I157*H157,2)</f>
        <v>0</v>
      </c>
      <c r="K157" s="230" t="s">
        <v>965</v>
      </c>
      <c r="L157" s="38"/>
      <c r="M157" s="235" t="s">
        <v>1</v>
      </c>
      <c r="N157" s="236" t="s">
        <v>40</v>
      </c>
      <c r="O157" s="70"/>
      <c r="P157" s="187">
        <f>O157*H157</f>
        <v>0</v>
      </c>
      <c r="Q157" s="187">
        <v>0</v>
      </c>
      <c r="R157" s="187">
        <f>Q157*H157</f>
        <v>0</v>
      </c>
      <c r="S157" s="187">
        <v>0.47</v>
      </c>
      <c r="T157" s="188">
        <f>S157*H157</f>
        <v>62.51</v>
      </c>
      <c r="U157" s="33"/>
      <c r="V157" s="33"/>
      <c r="W157" s="33"/>
      <c r="X157" s="33"/>
      <c r="Y157" s="33"/>
      <c r="Z157" s="33"/>
      <c r="AA157" s="33"/>
      <c r="AB157" s="33"/>
      <c r="AC157" s="33"/>
      <c r="AD157" s="33"/>
      <c r="AE157" s="33"/>
      <c r="AR157" s="189" t="s">
        <v>135</v>
      </c>
      <c r="AT157" s="189" t="s">
        <v>449</v>
      </c>
      <c r="AU157" s="189" t="s">
        <v>83</v>
      </c>
      <c r="AY157" s="16" t="s">
        <v>123</v>
      </c>
      <c r="BE157" s="190">
        <f>IF(N157="základní",J157,0)</f>
        <v>0</v>
      </c>
      <c r="BF157" s="190">
        <f>IF(N157="snížená",J157,0)</f>
        <v>0</v>
      </c>
      <c r="BG157" s="190">
        <f>IF(N157="zákl. přenesená",J157,0)</f>
        <v>0</v>
      </c>
      <c r="BH157" s="190">
        <f>IF(N157="sníž. přenesená",J157,0)</f>
        <v>0</v>
      </c>
      <c r="BI157" s="190">
        <f>IF(N157="nulová",J157,0)</f>
        <v>0</v>
      </c>
      <c r="BJ157" s="16" t="s">
        <v>83</v>
      </c>
      <c r="BK157" s="190">
        <f>ROUND(I157*H157,2)</f>
        <v>0</v>
      </c>
      <c r="BL157" s="16" t="s">
        <v>135</v>
      </c>
      <c r="BM157" s="189" t="s">
        <v>979</v>
      </c>
    </row>
    <row r="158" spans="1:65" s="2" customFormat="1" ht="29.25">
      <c r="A158" s="33"/>
      <c r="B158" s="34"/>
      <c r="C158" s="35"/>
      <c r="D158" s="191" t="s">
        <v>131</v>
      </c>
      <c r="E158" s="35"/>
      <c r="F158" s="192" t="s">
        <v>980</v>
      </c>
      <c r="G158" s="35"/>
      <c r="H158" s="35"/>
      <c r="I158" s="193"/>
      <c r="J158" s="35"/>
      <c r="K158" s="35"/>
      <c r="L158" s="38"/>
      <c r="M158" s="194"/>
      <c r="N158" s="195"/>
      <c r="O158" s="70"/>
      <c r="P158" s="70"/>
      <c r="Q158" s="70"/>
      <c r="R158" s="70"/>
      <c r="S158" s="70"/>
      <c r="T158" s="71"/>
      <c r="U158" s="33"/>
      <c r="V158" s="33"/>
      <c r="W158" s="33"/>
      <c r="X158" s="33"/>
      <c r="Y158" s="33"/>
      <c r="Z158" s="33"/>
      <c r="AA158" s="33"/>
      <c r="AB158" s="33"/>
      <c r="AC158" s="33"/>
      <c r="AD158" s="33"/>
      <c r="AE158" s="33"/>
      <c r="AT158" s="16" t="s">
        <v>131</v>
      </c>
      <c r="AU158" s="16" t="s">
        <v>83</v>
      </c>
    </row>
    <row r="159" spans="1:65" s="14" customFormat="1" ht="11.25">
      <c r="B159" s="218"/>
      <c r="C159" s="219"/>
      <c r="D159" s="191" t="s">
        <v>132</v>
      </c>
      <c r="E159" s="220" t="s">
        <v>1</v>
      </c>
      <c r="F159" s="221" t="s">
        <v>419</v>
      </c>
      <c r="G159" s="219"/>
      <c r="H159" s="220" t="s">
        <v>1</v>
      </c>
      <c r="I159" s="222"/>
      <c r="J159" s="219"/>
      <c r="K159" s="219"/>
      <c r="L159" s="223"/>
      <c r="M159" s="224"/>
      <c r="N159" s="225"/>
      <c r="O159" s="225"/>
      <c r="P159" s="225"/>
      <c r="Q159" s="225"/>
      <c r="R159" s="225"/>
      <c r="S159" s="225"/>
      <c r="T159" s="226"/>
      <c r="AT159" s="227" t="s">
        <v>132</v>
      </c>
      <c r="AU159" s="227" t="s">
        <v>83</v>
      </c>
      <c r="AV159" s="14" t="s">
        <v>83</v>
      </c>
      <c r="AW159" s="14" t="s">
        <v>31</v>
      </c>
      <c r="AX159" s="14" t="s">
        <v>75</v>
      </c>
      <c r="AY159" s="227" t="s">
        <v>123</v>
      </c>
    </row>
    <row r="160" spans="1:65" s="12" customFormat="1" ht="11.25">
      <c r="B160" s="196"/>
      <c r="C160" s="197"/>
      <c r="D160" s="191" t="s">
        <v>132</v>
      </c>
      <c r="E160" s="198" t="s">
        <v>1</v>
      </c>
      <c r="F160" s="199" t="s">
        <v>981</v>
      </c>
      <c r="G160" s="197"/>
      <c r="H160" s="200">
        <v>133</v>
      </c>
      <c r="I160" s="201"/>
      <c r="J160" s="197"/>
      <c r="K160" s="197"/>
      <c r="L160" s="202"/>
      <c r="M160" s="203"/>
      <c r="N160" s="204"/>
      <c r="O160" s="204"/>
      <c r="P160" s="204"/>
      <c r="Q160" s="204"/>
      <c r="R160" s="204"/>
      <c r="S160" s="204"/>
      <c r="T160" s="205"/>
      <c r="AT160" s="206" t="s">
        <v>132</v>
      </c>
      <c r="AU160" s="206" t="s">
        <v>83</v>
      </c>
      <c r="AV160" s="12" t="s">
        <v>85</v>
      </c>
      <c r="AW160" s="12" t="s">
        <v>31</v>
      </c>
      <c r="AX160" s="12" t="s">
        <v>75</v>
      </c>
      <c r="AY160" s="206" t="s">
        <v>123</v>
      </c>
    </row>
    <row r="161" spans="1:65" s="13" customFormat="1" ht="11.25">
      <c r="B161" s="207"/>
      <c r="C161" s="208"/>
      <c r="D161" s="191" t="s">
        <v>132</v>
      </c>
      <c r="E161" s="209" t="s">
        <v>1</v>
      </c>
      <c r="F161" s="210" t="s">
        <v>134</v>
      </c>
      <c r="G161" s="208"/>
      <c r="H161" s="211">
        <v>133</v>
      </c>
      <c r="I161" s="212"/>
      <c r="J161" s="208"/>
      <c r="K161" s="208"/>
      <c r="L161" s="213"/>
      <c r="M161" s="214"/>
      <c r="N161" s="215"/>
      <c r="O161" s="215"/>
      <c r="P161" s="215"/>
      <c r="Q161" s="215"/>
      <c r="R161" s="215"/>
      <c r="S161" s="215"/>
      <c r="T161" s="216"/>
      <c r="AT161" s="217" t="s">
        <v>132</v>
      </c>
      <c r="AU161" s="217" t="s">
        <v>83</v>
      </c>
      <c r="AV161" s="13" t="s">
        <v>135</v>
      </c>
      <c r="AW161" s="13" t="s">
        <v>31</v>
      </c>
      <c r="AX161" s="13" t="s">
        <v>83</v>
      </c>
      <c r="AY161" s="217" t="s">
        <v>123</v>
      </c>
    </row>
    <row r="162" spans="1:65" s="2" customFormat="1" ht="24">
      <c r="A162" s="33"/>
      <c r="B162" s="34"/>
      <c r="C162" s="228" t="s">
        <v>184</v>
      </c>
      <c r="D162" s="228" t="s">
        <v>449</v>
      </c>
      <c r="E162" s="229" t="s">
        <v>982</v>
      </c>
      <c r="F162" s="230" t="s">
        <v>983</v>
      </c>
      <c r="G162" s="231" t="s">
        <v>435</v>
      </c>
      <c r="H162" s="232">
        <v>7.2990000000000004</v>
      </c>
      <c r="I162" s="233"/>
      <c r="J162" s="234">
        <f>ROUND(I162*H162,2)</f>
        <v>0</v>
      </c>
      <c r="K162" s="230" t="s">
        <v>965</v>
      </c>
      <c r="L162" s="38"/>
      <c r="M162" s="235" t="s">
        <v>1</v>
      </c>
      <c r="N162" s="236" t="s">
        <v>40</v>
      </c>
      <c r="O162" s="70"/>
      <c r="P162" s="187">
        <f>O162*H162</f>
        <v>0</v>
      </c>
      <c r="Q162" s="187">
        <v>0</v>
      </c>
      <c r="R162" s="187">
        <f>Q162*H162</f>
        <v>0</v>
      </c>
      <c r="S162" s="187">
        <v>2.2000000000000002</v>
      </c>
      <c r="T162" s="188">
        <f>S162*H162</f>
        <v>16.057800000000004</v>
      </c>
      <c r="U162" s="33"/>
      <c r="V162" s="33"/>
      <c r="W162" s="33"/>
      <c r="X162" s="33"/>
      <c r="Y162" s="33"/>
      <c r="Z162" s="33"/>
      <c r="AA162" s="33"/>
      <c r="AB162" s="33"/>
      <c r="AC162" s="33"/>
      <c r="AD162" s="33"/>
      <c r="AE162" s="33"/>
      <c r="AR162" s="189" t="s">
        <v>135</v>
      </c>
      <c r="AT162" s="189" t="s">
        <v>449</v>
      </c>
      <c r="AU162" s="189" t="s">
        <v>83</v>
      </c>
      <c r="AY162" s="16" t="s">
        <v>123</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135</v>
      </c>
      <c r="BM162" s="189" t="s">
        <v>984</v>
      </c>
    </row>
    <row r="163" spans="1:65" s="2" customFormat="1" ht="19.5">
      <c r="A163" s="33"/>
      <c r="B163" s="34"/>
      <c r="C163" s="35"/>
      <c r="D163" s="191" t="s">
        <v>131</v>
      </c>
      <c r="E163" s="35"/>
      <c r="F163" s="192" t="s">
        <v>985</v>
      </c>
      <c r="G163" s="35"/>
      <c r="H163" s="35"/>
      <c r="I163" s="193"/>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131</v>
      </c>
      <c r="AU163" s="16" t="s">
        <v>83</v>
      </c>
    </row>
    <row r="164" spans="1:65" s="14" customFormat="1" ht="11.25">
      <c r="B164" s="218"/>
      <c r="C164" s="219"/>
      <c r="D164" s="191" t="s">
        <v>132</v>
      </c>
      <c r="E164" s="220" t="s">
        <v>1</v>
      </c>
      <c r="F164" s="221" t="s">
        <v>419</v>
      </c>
      <c r="G164" s="219"/>
      <c r="H164" s="220" t="s">
        <v>1</v>
      </c>
      <c r="I164" s="222"/>
      <c r="J164" s="219"/>
      <c r="K164" s="219"/>
      <c r="L164" s="223"/>
      <c r="M164" s="224"/>
      <c r="N164" s="225"/>
      <c r="O164" s="225"/>
      <c r="P164" s="225"/>
      <c r="Q164" s="225"/>
      <c r="R164" s="225"/>
      <c r="S164" s="225"/>
      <c r="T164" s="226"/>
      <c r="AT164" s="227" t="s">
        <v>132</v>
      </c>
      <c r="AU164" s="227" t="s">
        <v>83</v>
      </c>
      <c r="AV164" s="14" t="s">
        <v>83</v>
      </c>
      <c r="AW164" s="14" t="s">
        <v>31</v>
      </c>
      <c r="AX164" s="14" t="s">
        <v>75</v>
      </c>
      <c r="AY164" s="227" t="s">
        <v>123</v>
      </c>
    </row>
    <row r="165" spans="1:65" s="12" customFormat="1" ht="11.25">
      <c r="B165" s="196"/>
      <c r="C165" s="197"/>
      <c r="D165" s="191" t="s">
        <v>132</v>
      </c>
      <c r="E165" s="198" t="s">
        <v>1</v>
      </c>
      <c r="F165" s="199" t="s">
        <v>986</v>
      </c>
      <c r="G165" s="197"/>
      <c r="H165" s="200">
        <v>7.2990000000000004</v>
      </c>
      <c r="I165" s="201"/>
      <c r="J165" s="197"/>
      <c r="K165" s="197"/>
      <c r="L165" s="202"/>
      <c r="M165" s="203"/>
      <c r="N165" s="204"/>
      <c r="O165" s="204"/>
      <c r="P165" s="204"/>
      <c r="Q165" s="204"/>
      <c r="R165" s="204"/>
      <c r="S165" s="204"/>
      <c r="T165" s="205"/>
      <c r="AT165" s="206" t="s">
        <v>132</v>
      </c>
      <c r="AU165" s="206" t="s">
        <v>83</v>
      </c>
      <c r="AV165" s="12" t="s">
        <v>85</v>
      </c>
      <c r="AW165" s="12" t="s">
        <v>31</v>
      </c>
      <c r="AX165" s="12" t="s">
        <v>75</v>
      </c>
      <c r="AY165" s="206" t="s">
        <v>123</v>
      </c>
    </row>
    <row r="166" spans="1:65" s="13" customFormat="1" ht="11.25">
      <c r="B166" s="207"/>
      <c r="C166" s="208"/>
      <c r="D166" s="191" t="s">
        <v>132</v>
      </c>
      <c r="E166" s="209" t="s">
        <v>1</v>
      </c>
      <c r="F166" s="210" t="s">
        <v>134</v>
      </c>
      <c r="G166" s="208"/>
      <c r="H166" s="211">
        <v>7.2990000000000004</v>
      </c>
      <c r="I166" s="212"/>
      <c r="J166" s="208"/>
      <c r="K166" s="208"/>
      <c r="L166" s="213"/>
      <c r="M166" s="214"/>
      <c r="N166" s="215"/>
      <c r="O166" s="215"/>
      <c r="P166" s="215"/>
      <c r="Q166" s="215"/>
      <c r="R166" s="215"/>
      <c r="S166" s="215"/>
      <c r="T166" s="216"/>
      <c r="AT166" s="217" t="s">
        <v>132</v>
      </c>
      <c r="AU166" s="217" t="s">
        <v>83</v>
      </c>
      <c r="AV166" s="13" t="s">
        <v>135</v>
      </c>
      <c r="AW166" s="13" t="s">
        <v>31</v>
      </c>
      <c r="AX166" s="13" t="s">
        <v>83</v>
      </c>
      <c r="AY166" s="217" t="s">
        <v>123</v>
      </c>
    </row>
    <row r="167" spans="1:65" s="11" customFormat="1" ht="25.9" customHeight="1">
      <c r="B167" s="163"/>
      <c r="C167" s="164"/>
      <c r="D167" s="165" t="s">
        <v>74</v>
      </c>
      <c r="E167" s="166" t="s">
        <v>987</v>
      </c>
      <c r="F167" s="166" t="s">
        <v>988</v>
      </c>
      <c r="G167" s="164"/>
      <c r="H167" s="164"/>
      <c r="I167" s="167"/>
      <c r="J167" s="168">
        <f>BK167</f>
        <v>0</v>
      </c>
      <c r="K167" s="164"/>
      <c r="L167" s="169"/>
      <c r="M167" s="170"/>
      <c r="N167" s="171"/>
      <c r="O167" s="171"/>
      <c r="P167" s="172">
        <f>SUM(P168:P193)</f>
        <v>0</v>
      </c>
      <c r="Q167" s="171"/>
      <c r="R167" s="172">
        <f>SUM(R168:R193)</f>
        <v>0</v>
      </c>
      <c r="S167" s="171"/>
      <c r="T167" s="173">
        <f>SUM(T168:T193)</f>
        <v>0</v>
      </c>
      <c r="AR167" s="174" t="s">
        <v>83</v>
      </c>
      <c r="AT167" s="175" t="s">
        <v>74</v>
      </c>
      <c r="AU167" s="175" t="s">
        <v>75</v>
      </c>
      <c r="AY167" s="174" t="s">
        <v>123</v>
      </c>
      <c r="BK167" s="176">
        <f>SUM(BK168:BK193)</f>
        <v>0</v>
      </c>
    </row>
    <row r="168" spans="1:65" s="2" customFormat="1" ht="24">
      <c r="A168" s="33"/>
      <c r="B168" s="34"/>
      <c r="C168" s="228" t="s">
        <v>161</v>
      </c>
      <c r="D168" s="228" t="s">
        <v>449</v>
      </c>
      <c r="E168" s="229" t="s">
        <v>989</v>
      </c>
      <c r="F168" s="230" t="s">
        <v>990</v>
      </c>
      <c r="G168" s="231" t="s">
        <v>352</v>
      </c>
      <c r="H168" s="232">
        <v>85.191000000000003</v>
      </c>
      <c r="I168" s="233"/>
      <c r="J168" s="234">
        <f>ROUND(I168*H168,2)</f>
        <v>0</v>
      </c>
      <c r="K168" s="230" t="s">
        <v>965</v>
      </c>
      <c r="L168" s="38"/>
      <c r="M168" s="235" t="s">
        <v>1</v>
      </c>
      <c r="N168" s="236" t="s">
        <v>40</v>
      </c>
      <c r="O168" s="70"/>
      <c r="P168" s="187">
        <f>O168*H168</f>
        <v>0</v>
      </c>
      <c r="Q168" s="187">
        <v>0</v>
      </c>
      <c r="R168" s="187">
        <f>Q168*H168</f>
        <v>0</v>
      </c>
      <c r="S168" s="187">
        <v>0</v>
      </c>
      <c r="T168" s="188">
        <f>S168*H168</f>
        <v>0</v>
      </c>
      <c r="U168" s="33"/>
      <c r="V168" s="33"/>
      <c r="W168" s="33"/>
      <c r="X168" s="33"/>
      <c r="Y168" s="33"/>
      <c r="Z168" s="33"/>
      <c r="AA168" s="33"/>
      <c r="AB168" s="33"/>
      <c r="AC168" s="33"/>
      <c r="AD168" s="33"/>
      <c r="AE168" s="33"/>
      <c r="AR168" s="189" t="s">
        <v>135</v>
      </c>
      <c r="AT168" s="189" t="s">
        <v>449</v>
      </c>
      <c r="AU168" s="189" t="s">
        <v>83</v>
      </c>
      <c r="AY168" s="16" t="s">
        <v>123</v>
      </c>
      <c r="BE168" s="190">
        <f>IF(N168="základní",J168,0)</f>
        <v>0</v>
      </c>
      <c r="BF168" s="190">
        <f>IF(N168="snížená",J168,0)</f>
        <v>0</v>
      </c>
      <c r="BG168" s="190">
        <f>IF(N168="zákl. přenesená",J168,0)</f>
        <v>0</v>
      </c>
      <c r="BH168" s="190">
        <f>IF(N168="sníž. přenesená",J168,0)</f>
        <v>0</v>
      </c>
      <c r="BI168" s="190">
        <f>IF(N168="nulová",J168,0)</f>
        <v>0</v>
      </c>
      <c r="BJ168" s="16" t="s">
        <v>83</v>
      </c>
      <c r="BK168" s="190">
        <f>ROUND(I168*H168,2)</f>
        <v>0</v>
      </c>
      <c r="BL168" s="16" t="s">
        <v>135</v>
      </c>
      <c r="BM168" s="189" t="s">
        <v>991</v>
      </c>
    </row>
    <row r="169" spans="1:65" s="2" customFormat="1" ht="19.5">
      <c r="A169" s="33"/>
      <c r="B169" s="34"/>
      <c r="C169" s="35"/>
      <c r="D169" s="191" t="s">
        <v>131</v>
      </c>
      <c r="E169" s="35"/>
      <c r="F169" s="192" t="s">
        <v>992</v>
      </c>
      <c r="G169" s="35"/>
      <c r="H169" s="35"/>
      <c r="I169" s="193"/>
      <c r="J169" s="35"/>
      <c r="K169" s="35"/>
      <c r="L169" s="38"/>
      <c r="M169" s="194"/>
      <c r="N169" s="195"/>
      <c r="O169" s="70"/>
      <c r="P169" s="70"/>
      <c r="Q169" s="70"/>
      <c r="R169" s="70"/>
      <c r="S169" s="70"/>
      <c r="T169" s="71"/>
      <c r="U169" s="33"/>
      <c r="V169" s="33"/>
      <c r="W169" s="33"/>
      <c r="X169" s="33"/>
      <c r="Y169" s="33"/>
      <c r="Z169" s="33"/>
      <c r="AA169" s="33"/>
      <c r="AB169" s="33"/>
      <c r="AC169" s="33"/>
      <c r="AD169" s="33"/>
      <c r="AE169" s="33"/>
      <c r="AT169" s="16" t="s">
        <v>131</v>
      </c>
      <c r="AU169" s="16" t="s">
        <v>83</v>
      </c>
    </row>
    <row r="170" spans="1:65" s="14" customFormat="1" ht="11.25">
      <c r="B170" s="218"/>
      <c r="C170" s="219"/>
      <c r="D170" s="191" t="s">
        <v>132</v>
      </c>
      <c r="E170" s="220" t="s">
        <v>1</v>
      </c>
      <c r="F170" s="221" t="s">
        <v>417</v>
      </c>
      <c r="G170" s="219"/>
      <c r="H170" s="220" t="s">
        <v>1</v>
      </c>
      <c r="I170" s="222"/>
      <c r="J170" s="219"/>
      <c r="K170" s="219"/>
      <c r="L170" s="223"/>
      <c r="M170" s="224"/>
      <c r="N170" s="225"/>
      <c r="O170" s="225"/>
      <c r="P170" s="225"/>
      <c r="Q170" s="225"/>
      <c r="R170" s="225"/>
      <c r="S170" s="225"/>
      <c r="T170" s="226"/>
      <c r="AT170" s="227" t="s">
        <v>132</v>
      </c>
      <c r="AU170" s="227" t="s">
        <v>83</v>
      </c>
      <c r="AV170" s="14" t="s">
        <v>83</v>
      </c>
      <c r="AW170" s="14" t="s">
        <v>31</v>
      </c>
      <c r="AX170" s="14" t="s">
        <v>75</v>
      </c>
      <c r="AY170" s="227" t="s">
        <v>123</v>
      </c>
    </row>
    <row r="171" spans="1:65" s="12" customFormat="1" ht="11.25">
      <c r="B171" s="196"/>
      <c r="C171" s="197"/>
      <c r="D171" s="191" t="s">
        <v>132</v>
      </c>
      <c r="E171" s="198" t="s">
        <v>1</v>
      </c>
      <c r="F171" s="199" t="s">
        <v>993</v>
      </c>
      <c r="G171" s="197"/>
      <c r="H171" s="200">
        <v>3.2629999999999999</v>
      </c>
      <c r="I171" s="201"/>
      <c r="J171" s="197"/>
      <c r="K171" s="197"/>
      <c r="L171" s="202"/>
      <c r="M171" s="203"/>
      <c r="N171" s="204"/>
      <c r="O171" s="204"/>
      <c r="P171" s="204"/>
      <c r="Q171" s="204"/>
      <c r="R171" s="204"/>
      <c r="S171" s="204"/>
      <c r="T171" s="205"/>
      <c r="AT171" s="206" t="s">
        <v>132</v>
      </c>
      <c r="AU171" s="206" t="s">
        <v>83</v>
      </c>
      <c r="AV171" s="12" t="s">
        <v>85</v>
      </c>
      <c r="AW171" s="12" t="s">
        <v>31</v>
      </c>
      <c r="AX171" s="12" t="s">
        <v>75</v>
      </c>
      <c r="AY171" s="206" t="s">
        <v>123</v>
      </c>
    </row>
    <row r="172" spans="1:65" s="14" customFormat="1" ht="11.25">
      <c r="B172" s="218"/>
      <c r="C172" s="219"/>
      <c r="D172" s="191" t="s">
        <v>132</v>
      </c>
      <c r="E172" s="220" t="s">
        <v>1</v>
      </c>
      <c r="F172" s="221" t="s">
        <v>419</v>
      </c>
      <c r="G172" s="219"/>
      <c r="H172" s="220" t="s">
        <v>1</v>
      </c>
      <c r="I172" s="222"/>
      <c r="J172" s="219"/>
      <c r="K172" s="219"/>
      <c r="L172" s="223"/>
      <c r="M172" s="224"/>
      <c r="N172" s="225"/>
      <c r="O172" s="225"/>
      <c r="P172" s="225"/>
      <c r="Q172" s="225"/>
      <c r="R172" s="225"/>
      <c r="S172" s="225"/>
      <c r="T172" s="226"/>
      <c r="AT172" s="227" t="s">
        <v>132</v>
      </c>
      <c r="AU172" s="227" t="s">
        <v>83</v>
      </c>
      <c r="AV172" s="14" t="s">
        <v>83</v>
      </c>
      <c r="AW172" s="14" t="s">
        <v>31</v>
      </c>
      <c r="AX172" s="14" t="s">
        <v>75</v>
      </c>
      <c r="AY172" s="227" t="s">
        <v>123</v>
      </c>
    </row>
    <row r="173" spans="1:65" s="12" customFormat="1" ht="11.25">
      <c r="B173" s="196"/>
      <c r="C173" s="197"/>
      <c r="D173" s="191" t="s">
        <v>132</v>
      </c>
      <c r="E173" s="198" t="s">
        <v>1</v>
      </c>
      <c r="F173" s="199" t="s">
        <v>994</v>
      </c>
      <c r="G173" s="197"/>
      <c r="H173" s="200">
        <v>81.927999999999997</v>
      </c>
      <c r="I173" s="201"/>
      <c r="J173" s="197"/>
      <c r="K173" s="197"/>
      <c r="L173" s="202"/>
      <c r="M173" s="203"/>
      <c r="N173" s="204"/>
      <c r="O173" s="204"/>
      <c r="P173" s="204"/>
      <c r="Q173" s="204"/>
      <c r="R173" s="204"/>
      <c r="S173" s="204"/>
      <c r="T173" s="205"/>
      <c r="AT173" s="206" t="s">
        <v>132</v>
      </c>
      <c r="AU173" s="206" t="s">
        <v>83</v>
      </c>
      <c r="AV173" s="12" t="s">
        <v>85</v>
      </c>
      <c r="AW173" s="12" t="s">
        <v>31</v>
      </c>
      <c r="AX173" s="12" t="s">
        <v>75</v>
      </c>
      <c r="AY173" s="206" t="s">
        <v>123</v>
      </c>
    </row>
    <row r="174" spans="1:65" s="13" customFormat="1" ht="11.25">
      <c r="B174" s="207"/>
      <c r="C174" s="208"/>
      <c r="D174" s="191" t="s">
        <v>132</v>
      </c>
      <c r="E174" s="209" t="s">
        <v>1</v>
      </c>
      <c r="F174" s="210" t="s">
        <v>134</v>
      </c>
      <c r="G174" s="208"/>
      <c r="H174" s="211">
        <v>85.191000000000003</v>
      </c>
      <c r="I174" s="212"/>
      <c r="J174" s="208"/>
      <c r="K174" s="208"/>
      <c r="L174" s="213"/>
      <c r="M174" s="214"/>
      <c r="N174" s="215"/>
      <c r="O174" s="215"/>
      <c r="P174" s="215"/>
      <c r="Q174" s="215"/>
      <c r="R174" s="215"/>
      <c r="S174" s="215"/>
      <c r="T174" s="216"/>
      <c r="AT174" s="217" t="s">
        <v>132</v>
      </c>
      <c r="AU174" s="217" t="s">
        <v>83</v>
      </c>
      <c r="AV174" s="13" t="s">
        <v>135</v>
      </c>
      <c r="AW174" s="13" t="s">
        <v>31</v>
      </c>
      <c r="AX174" s="13" t="s">
        <v>83</v>
      </c>
      <c r="AY174" s="217" t="s">
        <v>123</v>
      </c>
    </row>
    <row r="175" spans="1:65" s="2" customFormat="1" ht="24">
      <c r="A175" s="33"/>
      <c r="B175" s="34"/>
      <c r="C175" s="228" t="s">
        <v>191</v>
      </c>
      <c r="D175" s="228" t="s">
        <v>449</v>
      </c>
      <c r="E175" s="229" t="s">
        <v>995</v>
      </c>
      <c r="F175" s="230" t="s">
        <v>996</v>
      </c>
      <c r="G175" s="231" t="s">
        <v>352</v>
      </c>
      <c r="H175" s="232">
        <v>1618.6289999999999</v>
      </c>
      <c r="I175" s="233"/>
      <c r="J175" s="234">
        <f>ROUND(I175*H175,2)</f>
        <v>0</v>
      </c>
      <c r="K175" s="230" t="s">
        <v>965</v>
      </c>
      <c r="L175" s="38"/>
      <c r="M175" s="235" t="s">
        <v>1</v>
      </c>
      <c r="N175" s="236" t="s">
        <v>40</v>
      </c>
      <c r="O175" s="70"/>
      <c r="P175" s="187">
        <f>O175*H175</f>
        <v>0</v>
      </c>
      <c r="Q175" s="187">
        <v>0</v>
      </c>
      <c r="R175" s="187">
        <f>Q175*H175</f>
        <v>0</v>
      </c>
      <c r="S175" s="187">
        <v>0</v>
      </c>
      <c r="T175" s="188">
        <f>S175*H175</f>
        <v>0</v>
      </c>
      <c r="U175" s="33"/>
      <c r="V175" s="33"/>
      <c r="W175" s="33"/>
      <c r="X175" s="33"/>
      <c r="Y175" s="33"/>
      <c r="Z175" s="33"/>
      <c r="AA175" s="33"/>
      <c r="AB175" s="33"/>
      <c r="AC175" s="33"/>
      <c r="AD175" s="33"/>
      <c r="AE175" s="33"/>
      <c r="AR175" s="189" t="s">
        <v>135</v>
      </c>
      <c r="AT175" s="189" t="s">
        <v>449</v>
      </c>
      <c r="AU175" s="189" t="s">
        <v>83</v>
      </c>
      <c r="AY175" s="16" t="s">
        <v>123</v>
      </c>
      <c r="BE175" s="190">
        <f>IF(N175="základní",J175,0)</f>
        <v>0</v>
      </c>
      <c r="BF175" s="190">
        <f>IF(N175="snížená",J175,0)</f>
        <v>0</v>
      </c>
      <c r="BG175" s="190">
        <f>IF(N175="zákl. přenesená",J175,0)</f>
        <v>0</v>
      </c>
      <c r="BH175" s="190">
        <f>IF(N175="sníž. přenesená",J175,0)</f>
        <v>0</v>
      </c>
      <c r="BI175" s="190">
        <f>IF(N175="nulová",J175,0)</f>
        <v>0</v>
      </c>
      <c r="BJ175" s="16" t="s">
        <v>83</v>
      </c>
      <c r="BK175" s="190">
        <f>ROUND(I175*H175,2)</f>
        <v>0</v>
      </c>
      <c r="BL175" s="16" t="s">
        <v>135</v>
      </c>
      <c r="BM175" s="189" t="s">
        <v>997</v>
      </c>
    </row>
    <row r="176" spans="1:65" s="2" customFormat="1" ht="29.25">
      <c r="A176" s="33"/>
      <c r="B176" s="34"/>
      <c r="C176" s="35"/>
      <c r="D176" s="191" t="s">
        <v>131</v>
      </c>
      <c r="E176" s="35"/>
      <c r="F176" s="192" t="s">
        <v>998</v>
      </c>
      <c r="G176" s="35"/>
      <c r="H176" s="35"/>
      <c r="I176" s="193"/>
      <c r="J176" s="35"/>
      <c r="K176" s="35"/>
      <c r="L176" s="38"/>
      <c r="M176" s="194"/>
      <c r="N176" s="195"/>
      <c r="O176" s="70"/>
      <c r="P176" s="70"/>
      <c r="Q176" s="70"/>
      <c r="R176" s="70"/>
      <c r="S176" s="70"/>
      <c r="T176" s="71"/>
      <c r="U176" s="33"/>
      <c r="V176" s="33"/>
      <c r="W176" s="33"/>
      <c r="X176" s="33"/>
      <c r="Y176" s="33"/>
      <c r="Z176" s="33"/>
      <c r="AA176" s="33"/>
      <c r="AB176" s="33"/>
      <c r="AC176" s="33"/>
      <c r="AD176" s="33"/>
      <c r="AE176" s="33"/>
      <c r="AT176" s="16" t="s">
        <v>131</v>
      </c>
      <c r="AU176" s="16" t="s">
        <v>83</v>
      </c>
    </row>
    <row r="177" spans="1:65" s="14" customFormat="1" ht="11.25">
      <c r="B177" s="218"/>
      <c r="C177" s="219"/>
      <c r="D177" s="191" t="s">
        <v>132</v>
      </c>
      <c r="E177" s="220" t="s">
        <v>1</v>
      </c>
      <c r="F177" s="221" t="s">
        <v>417</v>
      </c>
      <c r="G177" s="219"/>
      <c r="H177" s="220" t="s">
        <v>1</v>
      </c>
      <c r="I177" s="222"/>
      <c r="J177" s="219"/>
      <c r="K177" s="219"/>
      <c r="L177" s="223"/>
      <c r="M177" s="224"/>
      <c r="N177" s="225"/>
      <c r="O177" s="225"/>
      <c r="P177" s="225"/>
      <c r="Q177" s="225"/>
      <c r="R177" s="225"/>
      <c r="S177" s="225"/>
      <c r="T177" s="226"/>
      <c r="AT177" s="227" t="s">
        <v>132</v>
      </c>
      <c r="AU177" s="227" t="s">
        <v>83</v>
      </c>
      <c r="AV177" s="14" t="s">
        <v>83</v>
      </c>
      <c r="AW177" s="14" t="s">
        <v>31</v>
      </c>
      <c r="AX177" s="14" t="s">
        <v>75</v>
      </c>
      <c r="AY177" s="227" t="s">
        <v>123</v>
      </c>
    </row>
    <row r="178" spans="1:65" s="12" customFormat="1" ht="11.25">
      <c r="B178" s="196"/>
      <c r="C178" s="197"/>
      <c r="D178" s="191" t="s">
        <v>132</v>
      </c>
      <c r="E178" s="198" t="s">
        <v>1</v>
      </c>
      <c r="F178" s="199" t="s">
        <v>999</v>
      </c>
      <c r="G178" s="197"/>
      <c r="H178" s="200">
        <v>61.997</v>
      </c>
      <c r="I178" s="201"/>
      <c r="J178" s="197"/>
      <c r="K178" s="197"/>
      <c r="L178" s="202"/>
      <c r="M178" s="203"/>
      <c r="N178" s="204"/>
      <c r="O178" s="204"/>
      <c r="P178" s="204"/>
      <c r="Q178" s="204"/>
      <c r="R178" s="204"/>
      <c r="S178" s="204"/>
      <c r="T178" s="205"/>
      <c r="AT178" s="206" t="s">
        <v>132</v>
      </c>
      <c r="AU178" s="206" t="s">
        <v>83</v>
      </c>
      <c r="AV178" s="12" t="s">
        <v>85</v>
      </c>
      <c r="AW178" s="12" t="s">
        <v>31</v>
      </c>
      <c r="AX178" s="12" t="s">
        <v>75</v>
      </c>
      <c r="AY178" s="206" t="s">
        <v>123</v>
      </c>
    </row>
    <row r="179" spans="1:65" s="14" customFormat="1" ht="11.25">
      <c r="B179" s="218"/>
      <c r="C179" s="219"/>
      <c r="D179" s="191" t="s">
        <v>132</v>
      </c>
      <c r="E179" s="220" t="s">
        <v>1</v>
      </c>
      <c r="F179" s="221" t="s">
        <v>419</v>
      </c>
      <c r="G179" s="219"/>
      <c r="H179" s="220" t="s">
        <v>1</v>
      </c>
      <c r="I179" s="222"/>
      <c r="J179" s="219"/>
      <c r="K179" s="219"/>
      <c r="L179" s="223"/>
      <c r="M179" s="224"/>
      <c r="N179" s="225"/>
      <c r="O179" s="225"/>
      <c r="P179" s="225"/>
      <c r="Q179" s="225"/>
      <c r="R179" s="225"/>
      <c r="S179" s="225"/>
      <c r="T179" s="226"/>
      <c r="AT179" s="227" t="s">
        <v>132</v>
      </c>
      <c r="AU179" s="227" t="s">
        <v>83</v>
      </c>
      <c r="AV179" s="14" t="s">
        <v>83</v>
      </c>
      <c r="AW179" s="14" t="s">
        <v>31</v>
      </c>
      <c r="AX179" s="14" t="s">
        <v>75</v>
      </c>
      <c r="AY179" s="227" t="s">
        <v>123</v>
      </c>
    </row>
    <row r="180" spans="1:65" s="12" customFormat="1" ht="11.25">
      <c r="B180" s="196"/>
      <c r="C180" s="197"/>
      <c r="D180" s="191" t="s">
        <v>132</v>
      </c>
      <c r="E180" s="198" t="s">
        <v>1</v>
      </c>
      <c r="F180" s="199" t="s">
        <v>1000</v>
      </c>
      <c r="G180" s="197"/>
      <c r="H180" s="200">
        <v>1556.6320000000001</v>
      </c>
      <c r="I180" s="201"/>
      <c r="J180" s="197"/>
      <c r="K180" s="197"/>
      <c r="L180" s="202"/>
      <c r="M180" s="203"/>
      <c r="N180" s="204"/>
      <c r="O180" s="204"/>
      <c r="P180" s="204"/>
      <c r="Q180" s="204"/>
      <c r="R180" s="204"/>
      <c r="S180" s="204"/>
      <c r="T180" s="205"/>
      <c r="AT180" s="206" t="s">
        <v>132</v>
      </c>
      <c r="AU180" s="206" t="s">
        <v>83</v>
      </c>
      <c r="AV180" s="12" t="s">
        <v>85</v>
      </c>
      <c r="AW180" s="12" t="s">
        <v>31</v>
      </c>
      <c r="AX180" s="12" t="s">
        <v>75</v>
      </c>
      <c r="AY180" s="206" t="s">
        <v>123</v>
      </c>
    </row>
    <row r="181" spans="1:65" s="13" customFormat="1" ht="11.25">
      <c r="B181" s="207"/>
      <c r="C181" s="208"/>
      <c r="D181" s="191" t="s">
        <v>132</v>
      </c>
      <c r="E181" s="209" t="s">
        <v>1</v>
      </c>
      <c r="F181" s="210" t="s">
        <v>134</v>
      </c>
      <c r="G181" s="208"/>
      <c r="H181" s="211">
        <v>1618.6290000000001</v>
      </c>
      <c r="I181" s="212"/>
      <c r="J181" s="208"/>
      <c r="K181" s="208"/>
      <c r="L181" s="213"/>
      <c r="M181" s="214"/>
      <c r="N181" s="215"/>
      <c r="O181" s="215"/>
      <c r="P181" s="215"/>
      <c r="Q181" s="215"/>
      <c r="R181" s="215"/>
      <c r="S181" s="215"/>
      <c r="T181" s="216"/>
      <c r="AT181" s="217" t="s">
        <v>132</v>
      </c>
      <c r="AU181" s="217" t="s">
        <v>83</v>
      </c>
      <c r="AV181" s="13" t="s">
        <v>135</v>
      </c>
      <c r="AW181" s="13" t="s">
        <v>31</v>
      </c>
      <c r="AX181" s="13" t="s">
        <v>83</v>
      </c>
      <c r="AY181" s="217" t="s">
        <v>123</v>
      </c>
    </row>
    <row r="182" spans="1:65" s="2" customFormat="1" ht="24">
      <c r="A182" s="33"/>
      <c r="B182" s="34"/>
      <c r="C182" s="228" t="s">
        <v>195</v>
      </c>
      <c r="D182" s="228" t="s">
        <v>449</v>
      </c>
      <c r="E182" s="229" t="s">
        <v>1001</v>
      </c>
      <c r="F182" s="230" t="s">
        <v>1002</v>
      </c>
      <c r="G182" s="231" t="s">
        <v>352</v>
      </c>
      <c r="H182" s="232">
        <v>3</v>
      </c>
      <c r="I182" s="233"/>
      <c r="J182" s="234">
        <f>ROUND(I182*H182,2)</f>
        <v>0</v>
      </c>
      <c r="K182" s="230" t="s">
        <v>1</v>
      </c>
      <c r="L182" s="38"/>
      <c r="M182" s="235" t="s">
        <v>1</v>
      </c>
      <c r="N182" s="236" t="s">
        <v>40</v>
      </c>
      <c r="O182" s="70"/>
      <c r="P182" s="187">
        <f>O182*H182</f>
        <v>0</v>
      </c>
      <c r="Q182" s="187">
        <v>0</v>
      </c>
      <c r="R182" s="187">
        <f>Q182*H182</f>
        <v>0</v>
      </c>
      <c r="S182" s="187">
        <v>0</v>
      </c>
      <c r="T182" s="188">
        <f>S182*H182</f>
        <v>0</v>
      </c>
      <c r="U182" s="33"/>
      <c r="V182" s="33"/>
      <c r="W182" s="33"/>
      <c r="X182" s="33"/>
      <c r="Y182" s="33"/>
      <c r="Z182" s="33"/>
      <c r="AA182" s="33"/>
      <c r="AB182" s="33"/>
      <c r="AC182" s="33"/>
      <c r="AD182" s="33"/>
      <c r="AE182" s="33"/>
      <c r="AR182" s="189" t="s">
        <v>217</v>
      </c>
      <c r="AT182" s="189" t="s">
        <v>449</v>
      </c>
      <c r="AU182" s="189" t="s">
        <v>83</v>
      </c>
      <c r="AY182" s="16" t="s">
        <v>123</v>
      </c>
      <c r="BE182" s="190">
        <f>IF(N182="základní",J182,0)</f>
        <v>0</v>
      </c>
      <c r="BF182" s="190">
        <f>IF(N182="snížená",J182,0)</f>
        <v>0</v>
      </c>
      <c r="BG182" s="190">
        <f>IF(N182="zákl. přenesená",J182,0)</f>
        <v>0</v>
      </c>
      <c r="BH182" s="190">
        <f>IF(N182="sníž. přenesená",J182,0)</f>
        <v>0</v>
      </c>
      <c r="BI182" s="190">
        <f>IF(N182="nulová",J182,0)</f>
        <v>0</v>
      </c>
      <c r="BJ182" s="16" t="s">
        <v>83</v>
      </c>
      <c r="BK182" s="190">
        <f>ROUND(I182*H182,2)</f>
        <v>0</v>
      </c>
      <c r="BL182" s="16" t="s">
        <v>217</v>
      </c>
      <c r="BM182" s="189" t="s">
        <v>1003</v>
      </c>
    </row>
    <row r="183" spans="1:65" s="2" customFormat="1" ht="19.5">
      <c r="A183" s="33"/>
      <c r="B183" s="34"/>
      <c r="C183" s="35"/>
      <c r="D183" s="191" t="s">
        <v>131</v>
      </c>
      <c r="E183" s="35"/>
      <c r="F183" s="192" t="s">
        <v>1002</v>
      </c>
      <c r="G183" s="35"/>
      <c r="H183" s="35"/>
      <c r="I183" s="193"/>
      <c r="J183" s="35"/>
      <c r="K183" s="35"/>
      <c r="L183" s="38"/>
      <c r="M183" s="194"/>
      <c r="N183" s="195"/>
      <c r="O183" s="70"/>
      <c r="P183" s="70"/>
      <c r="Q183" s="70"/>
      <c r="R183" s="70"/>
      <c r="S183" s="70"/>
      <c r="T183" s="71"/>
      <c r="U183" s="33"/>
      <c r="V183" s="33"/>
      <c r="W183" s="33"/>
      <c r="X183" s="33"/>
      <c r="Y183" s="33"/>
      <c r="Z183" s="33"/>
      <c r="AA183" s="33"/>
      <c r="AB183" s="33"/>
      <c r="AC183" s="33"/>
      <c r="AD183" s="33"/>
      <c r="AE183" s="33"/>
      <c r="AT183" s="16" t="s">
        <v>131</v>
      </c>
      <c r="AU183" s="16" t="s">
        <v>83</v>
      </c>
    </row>
    <row r="184" spans="1:65" s="14" customFormat="1" ht="11.25">
      <c r="B184" s="218"/>
      <c r="C184" s="219"/>
      <c r="D184" s="191" t="s">
        <v>132</v>
      </c>
      <c r="E184" s="220" t="s">
        <v>1</v>
      </c>
      <c r="F184" s="221" t="s">
        <v>419</v>
      </c>
      <c r="G184" s="219"/>
      <c r="H184" s="220" t="s">
        <v>1</v>
      </c>
      <c r="I184" s="222"/>
      <c r="J184" s="219"/>
      <c r="K184" s="219"/>
      <c r="L184" s="223"/>
      <c r="M184" s="224"/>
      <c r="N184" s="225"/>
      <c r="O184" s="225"/>
      <c r="P184" s="225"/>
      <c r="Q184" s="225"/>
      <c r="R184" s="225"/>
      <c r="S184" s="225"/>
      <c r="T184" s="226"/>
      <c r="AT184" s="227" t="s">
        <v>132</v>
      </c>
      <c r="AU184" s="227" t="s">
        <v>83</v>
      </c>
      <c r="AV184" s="14" t="s">
        <v>83</v>
      </c>
      <c r="AW184" s="14" t="s">
        <v>31</v>
      </c>
      <c r="AX184" s="14" t="s">
        <v>75</v>
      </c>
      <c r="AY184" s="227" t="s">
        <v>123</v>
      </c>
    </row>
    <row r="185" spans="1:65" s="12" customFormat="1" ht="11.25">
      <c r="B185" s="196"/>
      <c r="C185" s="197"/>
      <c r="D185" s="191" t="s">
        <v>132</v>
      </c>
      <c r="E185" s="198" t="s">
        <v>1</v>
      </c>
      <c r="F185" s="199" t="s">
        <v>151</v>
      </c>
      <c r="G185" s="197"/>
      <c r="H185" s="200">
        <v>3</v>
      </c>
      <c r="I185" s="201"/>
      <c r="J185" s="197"/>
      <c r="K185" s="197"/>
      <c r="L185" s="202"/>
      <c r="M185" s="203"/>
      <c r="N185" s="204"/>
      <c r="O185" s="204"/>
      <c r="P185" s="204"/>
      <c r="Q185" s="204"/>
      <c r="R185" s="204"/>
      <c r="S185" s="204"/>
      <c r="T185" s="205"/>
      <c r="AT185" s="206" t="s">
        <v>132</v>
      </c>
      <c r="AU185" s="206" t="s">
        <v>83</v>
      </c>
      <c r="AV185" s="12" t="s">
        <v>85</v>
      </c>
      <c r="AW185" s="12" t="s">
        <v>31</v>
      </c>
      <c r="AX185" s="12" t="s">
        <v>75</v>
      </c>
      <c r="AY185" s="206" t="s">
        <v>123</v>
      </c>
    </row>
    <row r="186" spans="1:65" s="13" customFormat="1" ht="11.25">
      <c r="B186" s="207"/>
      <c r="C186" s="208"/>
      <c r="D186" s="191" t="s">
        <v>132</v>
      </c>
      <c r="E186" s="209" t="s">
        <v>1</v>
      </c>
      <c r="F186" s="210" t="s">
        <v>134</v>
      </c>
      <c r="G186" s="208"/>
      <c r="H186" s="211">
        <v>3</v>
      </c>
      <c r="I186" s="212"/>
      <c r="J186" s="208"/>
      <c r="K186" s="208"/>
      <c r="L186" s="213"/>
      <c r="M186" s="214"/>
      <c r="N186" s="215"/>
      <c r="O186" s="215"/>
      <c r="P186" s="215"/>
      <c r="Q186" s="215"/>
      <c r="R186" s="215"/>
      <c r="S186" s="215"/>
      <c r="T186" s="216"/>
      <c r="AT186" s="217" t="s">
        <v>132</v>
      </c>
      <c r="AU186" s="217" t="s">
        <v>83</v>
      </c>
      <c r="AV186" s="13" t="s">
        <v>135</v>
      </c>
      <c r="AW186" s="13" t="s">
        <v>31</v>
      </c>
      <c r="AX186" s="13" t="s">
        <v>83</v>
      </c>
      <c r="AY186" s="217" t="s">
        <v>123</v>
      </c>
    </row>
    <row r="187" spans="1:65" s="2" customFormat="1" ht="36">
      <c r="A187" s="33"/>
      <c r="B187" s="34"/>
      <c r="C187" s="228" t="s">
        <v>199</v>
      </c>
      <c r="D187" s="228" t="s">
        <v>449</v>
      </c>
      <c r="E187" s="229" t="s">
        <v>1004</v>
      </c>
      <c r="F187" s="230" t="s">
        <v>1005</v>
      </c>
      <c r="G187" s="231" t="s">
        <v>352</v>
      </c>
      <c r="H187" s="232">
        <v>84.808000000000007</v>
      </c>
      <c r="I187" s="233"/>
      <c r="J187" s="234">
        <f>ROUND(I187*H187,2)</f>
        <v>0</v>
      </c>
      <c r="K187" s="230" t="s">
        <v>965</v>
      </c>
      <c r="L187" s="38"/>
      <c r="M187" s="235" t="s">
        <v>1</v>
      </c>
      <c r="N187" s="236" t="s">
        <v>40</v>
      </c>
      <c r="O187" s="70"/>
      <c r="P187" s="187">
        <f>O187*H187</f>
        <v>0</v>
      </c>
      <c r="Q187" s="187">
        <v>0</v>
      </c>
      <c r="R187" s="187">
        <f>Q187*H187</f>
        <v>0</v>
      </c>
      <c r="S187" s="187">
        <v>0</v>
      </c>
      <c r="T187" s="188">
        <f>S187*H187</f>
        <v>0</v>
      </c>
      <c r="U187" s="33"/>
      <c r="V187" s="33"/>
      <c r="W187" s="33"/>
      <c r="X187" s="33"/>
      <c r="Y187" s="33"/>
      <c r="Z187" s="33"/>
      <c r="AA187" s="33"/>
      <c r="AB187" s="33"/>
      <c r="AC187" s="33"/>
      <c r="AD187" s="33"/>
      <c r="AE187" s="33"/>
      <c r="AR187" s="189" t="s">
        <v>135</v>
      </c>
      <c r="AT187" s="189" t="s">
        <v>449</v>
      </c>
      <c r="AU187" s="189" t="s">
        <v>83</v>
      </c>
      <c r="AY187" s="16" t="s">
        <v>123</v>
      </c>
      <c r="BE187" s="190">
        <f>IF(N187="základní",J187,0)</f>
        <v>0</v>
      </c>
      <c r="BF187" s="190">
        <f>IF(N187="snížená",J187,0)</f>
        <v>0</v>
      </c>
      <c r="BG187" s="190">
        <f>IF(N187="zákl. přenesená",J187,0)</f>
        <v>0</v>
      </c>
      <c r="BH187" s="190">
        <f>IF(N187="sníž. přenesená",J187,0)</f>
        <v>0</v>
      </c>
      <c r="BI187" s="190">
        <f>IF(N187="nulová",J187,0)</f>
        <v>0</v>
      </c>
      <c r="BJ187" s="16" t="s">
        <v>83</v>
      </c>
      <c r="BK187" s="190">
        <f>ROUND(I187*H187,2)</f>
        <v>0</v>
      </c>
      <c r="BL187" s="16" t="s">
        <v>135</v>
      </c>
      <c r="BM187" s="189" t="s">
        <v>1006</v>
      </c>
    </row>
    <row r="188" spans="1:65" s="2" customFormat="1" ht="29.25">
      <c r="A188" s="33"/>
      <c r="B188" s="34"/>
      <c r="C188" s="35"/>
      <c r="D188" s="191" t="s">
        <v>131</v>
      </c>
      <c r="E188" s="35"/>
      <c r="F188" s="192" t="s">
        <v>1007</v>
      </c>
      <c r="G188" s="35"/>
      <c r="H188" s="35"/>
      <c r="I188" s="193"/>
      <c r="J188" s="35"/>
      <c r="K188" s="35"/>
      <c r="L188" s="38"/>
      <c r="M188" s="194"/>
      <c r="N188" s="195"/>
      <c r="O188" s="70"/>
      <c r="P188" s="70"/>
      <c r="Q188" s="70"/>
      <c r="R188" s="70"/>
      <c r="S188" s="70"/>
      <c r="T188" s="71"/>
      <c r="U188" s="33"/>
      <c r="V188" s="33"/>
      <c r="W188" s="33"/>
      <c r="X188" s="33"/>
      <c r="Y188" s="33"/>
      <c r="Z188" s="33"/>
      <c r="AA188" s="33"/>
      <c r="AB188" s="33"/>
      <c r="AC188" s="33"/>
      <c r="AD188" s="33"/>
      <c r="AE188" s="33"/>
      <c r="AT188" s="16" t="s">
        <v>131</v>
      </c>
      <c r="AU188" s="16" t="s">
        <v>83</v>
      </c>
    </row>
    <row r="189" spans="1:65" s="14" customFormat="1" ht="11.25">
      <c r="B189" s="218"/>
      <c r="C189" s="219"/>
      <c r="D189" s="191" t="s">
        <v>132</v>
      </c>
      <c r="E189" s="220" t="s">
        <v>1</v>
      </c>
      <c r="F189" s="221" t="s">
        <v>417</v>
      </c>
      <c r="G189" s="219"/>
      <c r="H189" s="220" t="s">
        <v>1</v>
      </c>
      <c r="I189" s="222"/>
      <c r="J189" s="219"/>
      <c r="K189" s="219"/>
      <c r="L189" s="223"/>
      <c r="M189" s="224"/>
      <c r="N189" s="225"/>
      <c r="O189" s="225"/>
      <c r="P189" s="225"/>
      <c r="Q189" s="225"/>
      <c r="R189" s="225"/>
      <c r="S189" s="225"/>
      <c r="T189" s="226"/>
      <c r="AT189" s="227" t="s">
        <v>132</v>
      </c>
      <c r="AU189" s="227" t="s">
        <v>83</v>
      </c>
      <c r="AV189" s="14" t="s">
        <v>83</v>
      </c>
      <c r="AW189" s="14" t="s">
        <v>31</v>
      </c>
      <c r="AX189" s="14" t="s">
        <v>75</v>
      </c>
      <c r="AY189" s="227" t="s">
        <v>123</v>
      </c>
    </row>
    <row r="190" spans="1:65" s="12" customFormat="1" ht="11.25">
      <c r="B190" s="196"/>
      <c r="C190" s="197"/>
      <c r="D190" s="191" t="s">
        <v>132</v>
      </c>
      <c r="E190" s="198" t="s">
        <v>1</v>
      </c>
      <c r="F190" s="199" t="s">
        <v>294</v>
      </c>
      <c r="G190" s="197"/>
      <c r="H190" s="200">
        <v>2.88</v>
      </c>
      <c r="I190" s="201"/>
      <c r="J190" s="197"/>
      <c r="K190" s="197"/>
      <c r="L190" s="202"/>
      <c r="M190" s="203"/>
      <c r="N190" s="204"/>
      <c r="O190" s="204"/>
      <c r="P190" s="204"/>
      <c r="Q190" s="204"/>
      <c r="R190" s="204"/>
      <c r="S190" s="204"/>
      <c r="T190" s="205"/>
      <c r="AT190" s="206" t="s">
        <v>132</v>
      </c>
      <c r="AU190" s="206" t="s">
        <v>83</v>
      </c>
      <c r="AV190" s="12" t="s">
        <v>85</v>
      </c>
      <c r="AW190" s="12" t="s">
        <v>31</v>
      </c>
      <c r="AX190" s="12" t="s">
        <v>75</v>
      </c>
      <c r="AY190" s="206" t="s">
        <v>123</v>
      </c>
    </row>
    <row r="191" spans="1:65" s="14" customFormat="1" ht="11.25">
      <c r="B191" s="218"/>
      <c r="C191" s="219"/>
      <c r="D191" s="191" t="s">
        <v>132</v>
      </c>
      <c r="E191" s="220" t="s">
        <v>1</v>
      </c>
      <c r="F191" s="221" t="s">
        <v>419</v>
      </c>
      <c r="G191" s="219"/>
      <c r="H191" s="220" t="s">
        <v>1</v>
      </c>
      <c r="I191" s="222"/>
      <c r="J191" s="219"/>
      <c r="K191" s="219"/>
      <c r="L191" s="223"/>
      <c r="M191" s="224"/>
      <c r="N191" s="225"/>
      <c r="O191" s="225"/>
      <c r="P191" s="225"/>
      <c r="Q191" s="225"/>
      <c r="R191" s="225"/>
      <c r="S191" s="225"/>
      <c r="T191" s="226"/>
      <c r="AT191" s="227" t="s">
        <v>132</v>
      </c>
      <c r="AU191" s="227" t="s">
        <v>83</v>
      </c>
      <c r="AV191" s="14" t="s">
        <v>83</v>
      </c>
      <c r="AW191" s="14" t="s">
        <v>31</v>
      </c>
      <c r="AX191" s="14" t="s">
        <v>75</v>
      </c>
      <c r="AY191" s="227" t="s">
        <v>123</v>
      </c>
    </row>
    <row r="192" spans="1:65" s="12" customFormat="1" ht="11.25">
      <c r="B192" s="196"/>
      <c r="C192" s="197"/>
      <c r="D192" s="191" t="s">
        <v>132</v>
      </c>
      <c r="E192" s="198" t="s">
        <v>1</v>
      </c>
      <c r="F192" s="199" t="s">
        <v>994</v>
      </c>
      <c r="G192" s="197"/>
      <c r="H192" s="200">
        <v>81.927999999999997</v>
      </c>
      <c r="I192" s="201"/>
      <c r="J192" s="197"/>
      <c r="K192" s="197"/>
      <c r="L192" s="202"/>
      <c r="M192" s="203"/>
      <c r="N192" s="204"/>
      <c r="O192" s="204"/>
      <c r="P192" s="204"/>
      <c r="Q192" s="204"/>
      <c r="R192" s="204"/>
      <c r="S192" s="204"/>
      <c r="T192" s="205"/>
      <c r="AT192" s="206" t="s">
        <v>132</v>
      </c>
      <c r="AU192" s="206" t="s">
        <v>83</v>
      </c>
      <c r="AV192" s="12" t="s">
        <v>85</v>
      </c>
      <c r="AW192" s="12" t="s">
        <v>31</v>
      </c>
      <c r="AX192" s="12" t="s">
        <v>75</v>
      </c>
      <c r="AY192" s="206" t="s">
        <v>123</v>
      </c>
    </row>
    <row r="193" spans="1:65" s="13" customFormat="1" ht="11.25">
      <c r="B193" s="207"/>
      <c r="C193" s="208"/>
      <c r="D193" s="191" t="s">
        <v>132</v>
      </c>
      <c r="E193" s="209" t="s">
        <v>1</v>
      </c>
      <c r="F193" s="210" t="s">
        <v>134</v>
      </c>
      <c r="G193" s="208"/>
      <c r="H193" s="211">
        <v>84.807999999999993</v>
      </c>
      <c r="I193" s="212"/>
      <c r="J193" s="208"/>
      <c r="K193" s="208"/>
      <c r="L193" s="213"/>
      <c r="M193" s="214"/>
      <c r="N193" s="215"/>
      <c r="O193" s="215"/>
      <c r="P193" s="215"/>
      <c r="Q193" s="215"/>
      <c r="R193" s="215"/>
      <c r="S193" s="215"/>
      <c r="T193" s="216"/>
      <c r="AT193" s="217" t="s">
        <v>132</v>
      </c>
      <c r="AU193" s="217" t="s">
        <v>83</v>
      </c>
      <c r="AV193" s="13" t="s">
        <v>135</v>
      </c>
      <c r="AW193" s="13" t="s">
        <v>31</v>
      </c>
      <c r="AX193" s="13" t="s">
        <v>83</v>
      </c>
      <c r="AY193" s="217" t="s">
        <v>123</v>
      </c>
    </row>
    <row r="194" spans="1:65" s="11" customFormat="1" ht="25.9" customHeight="1">
      <c r="B194" s="163"/>
      <c r="C194" s="164"/>
      <c r="D194" s="165" t="s">
        <v>74</v>
      </c>
      <c r="E194" s="166" t="s">
        <v>1008</v>
      </c>
      <c r="F194" s="166" t="s">
        <v>1009</v>
      </c>
      <c r="G194" s="164"/>
      <c r="H194" s="164"/>
      <c r="I194" s="167"/>
      <c r="J194" s="168">
        <f>BK194</f>
        <v>0</v>
      </c>
      <c r="K194" s="164"/>
      <c r="L194" s="169"/>
      <c r="M194" s="170"/>
      <c r="N194" s="171"/>
      <c r="O194" s="171"/>
      <c r="P194" s="172">
        <f>SUM(P195:P223)</f>
        <v>0</v>
      </c>
      <c r="Q194" s="171"/>
      <c r="R194" s="172">
        <f>SUM(R195:R223)</f>
        <v>1.32E-3</v>
      </c>
      <c r="S194" s="171"/>
      <c r="T194" s="173">
        <f>SUM(T195:T223)</f>
        <v>0.38312000000000002</v>
      </c>
      <c r="AR194" s="174" t="s">
        <v>85</v>
      </c>
      <c r="AT194" s="175" t="s">
        <v>74</v>
      </c>
      <c r="AU194" s="175" t="s">
        <v>75</v>
      </c>
      <c r="AY194" s="174" t="s">
        <v>123</v>
      </c>
      <c r="BK194" s="176">
        <f>SUM(BK195:BK223)</f>
        <v>0</v>
      </c>
    </row>
    <row r="195" spans="1:65" s="2" customFormat="1" ht="16.5" customHeight="1">
      <c r="A195" s="33"/>
      <c r="B195" s="34"/>
      <c r="C195" s="228" t="s">
        <v>179</v>
      </c>
      <c r="D195" s="228" t="s">
        <v>449</v>
      </c>
      <c r="E195" s="229" t="s">
        <v>1010</v>
      </c>
      <c r="F195" s="230" t="s">
        <v>1011</v>
      </c>
      <c r="G195" s="231" t="s">
        <v>428</v>
      </c>
      <c r="H195" s="232">
        <v>14</v>
      </c>
      <c r="I195" s="233"/>
      <c r="J195" s="234">
        <f>ROUND(I195*H195,2)</f>
        <v>0</v>
      </c>
      <c r="K195" s="230" t="s">
        <v>965</v>
      </c>
      <c r="L195" s="38"/>
      <c r="M195" s="235" t="s">
        <v>1</v>
      </c>
      <c r="N195" s="236" t="s">
        <v>40</v>
      </c>
      <c r="O195" s="70"/>
      <c r="P195" s="187">
        <f>O195*H195</f>
        <v>0</v>
      </c>
      <c r="Q195" s="187">
        <v>0</v>
      </c>
      <c r="R195" s="187">
        <f>Q195*H195</f>
        <v>0</v>
      </c>
      <c r="S195" s="187">
        <v>8.9999999999999993E-3</v>
      </c>
      <c r="T195" s="188">
        <f>S195*H195</f>
        <v>0.126</v>
      </c>
      <c r="U195" s="33"/>
      <c r="V195" s="33"/>
      <c r="W195" s="33"/>
      <c r="X195" s="33"/>
      <c r="Y195" s="33"/>
      <c r="Z195" s="33"/>
      <c r="AA195" s="33"/>
      <c r="AB195" s="33"/>
      <c r="AC195" s="33"/>
      <c r="AD195" s="33"/>
      <c r="AE195" s="33"/>
      <c r="AR195" s="189" t="s">
        <v>217</v>
      </c>
      <c r="AT195" s="189" t="s">
        <v>449</v>
      </c>
      <c r="AU195" s="189" t="s">
        <v>83</v>
      </c>
      <c r="AY195" s="16" t="s">
        <v>123</v>
      </c>
      <c r="BE195" s="190">
        <f>IF(N195="základní",J195,0)</f>
        <v>0</v>
      </c>
      <c r="BF195" s="190">
        <f>IF(N195="snížená",J195,0)</f>
        <v>0</v>
      </c>
      <c r="BG195" s="190">
        <f>IF(N195="zákl. přenesená",J195,0)</f>
        <v>0</v>
      </c>
      <c r="BH195" s="190">
        <f>IF(N195="sníž. přenesená",J195,0)</f>
        <v>0</v>
      </c>
      <c r="BI195" s="190">
        <f>IF(N195="nulová",J195,0)</f>
        <v>0</v>
      </c>
      <c r="BJ195" s="16" t="s">
        <v>83</v>
      </c>
      <c r="BK195" s="190">
        <f>ROUND(I195*H195,2)</f>
        <v>0</v>
      </c>
      <c r="BL195" s="16" t="s">
        <v>217</v>
      </c>
      <c r="BM195" s="189" t="s">
        <v>1012</v>
      </c>
    </row>
    <row r="196" spans="1:65" s="2" customFormat="1" ht="19.5">
      <c r="A196" s="33"/>
      <c r="B196" s="34"/>
      <c r="C196" s="35"/>
      <c r="D196" s="191" t="s">
        <v>131</v>
      </c>
      <c r="E196" s="35"/>
      <c r="F196" s="192" t="s">
        <v>1013</v>
      </c>
      <c r="G196" s="35"/>
      <c r="H196" s="35"/>
      <c r="I196" s="193"/>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131</v>
      </c>
      <c r="AU196" s="16" t="s">
        <v>83</v>
      </c>
    </row>
    <row r="197" spans="1:65" s="14" customFormat="1" ht="11.25">
      <c r="B197" s="218"/>
      <c r="C197" s="219"/>
      <c r="D197" s="191" t="s">
        <v>132</v>
      </c>
      <c r="E197" s="220" t="s">
        <v>1</v>
      </c>
      <c r="F197" s="221" t="s">
        <v>417</v>
      </c>
      <c r="G197" s="219"/>
      <c r="H197" s="220" t="s">
        <v>1</v>
      </c>
      <c r="I197" s="222"/>
      <c r="J197" s="219"/>
      <c r="K197" s="219"/>
      <c r="L197" s="223"/>
      <c r="M197" s="224"/>
      <c r="N197" s="225"/>
      <c r="O197" s="225"/>
      <c r="P197" s="225"/>
      <c r="Q197" s="225"/>
      <c r="R197" s="225"/>
      <c r="S197" s="225"/>
      <c r="T197" s="226"/>
      <c r="AT197" s="227" t="s">
        <v>132</v>
      </c>
      <c r="AU197" s="227" t="s">
        <v>83</v>
      </c>
      <c r="AV197" s="14" t="s">
        <v>83</v>
      </c>
      <c r="AW197" s="14" t="s">
        <v>31</v>
      </c>
      <c r="AX197" s="14" t="s">
        <v>75</v>
      </c>
      <c r="AY197" s="227" t="s">
        <v>123</v>
      </c>
    </row>
    <row r="198" spans="1:65" s="12" customFormat="1" ht="11.25">
      <c r="B198" s="196"/>
      <c r="C198" s="197"/>
      <c r="D198" s="191" t="s">
        <v>132</v>
      </c>
      <c r="E198" s="198" t="s">
        <v>1</v>
      </c>
      <c r="F198" s="199" t="s">
        <v>210</v>
      </c>
      <c r="G198" s="197"/>
      <c r="H198" s="200">
        <v>14</v>
      </c>
      <c r="I198" s="201"/>
      <c r="J198" s="197"/>
      <c r="K198" s="197"/>
      <c r="L198" s="202"/>
      <c r="M198" s="203"/>
      <c r="N198" s="204"/>
      <c r="O198" s="204"/>
      <c r="P198" s="204"/>
      <c r="Q198" s="204"/>
      <c r="R198" s="204"/>
      <c r="S198" s="204"/>
      <c r="T198" s="205"/>
      <c r="AT198" s="206" t="s">
        <v>132</v>
      </c>
      <c r="AU198" s="206" t="s">
        <v>83</v>
      </c>
      <c r="AV198" s="12" t="s">
        <v>85</v>
      </c>
      <c r="AW198" s="12" t="s">
        <v>31</v>
      </c>
      <c r="AX198" s="12" t="s">
        <v>75</v>
      </c>
      <c r="AY198" s="206" t="s">
        <v>123</v>
      </c>
    </row>
    <row r="199" spans="1:65" s="13" customFormat="1" ht="11.25">
      <c r="B199" s="207"/>
      <c r="C199" s="208"/>
      <c r="D199" s="191" t="s">
        <v>132</v>
      </c>
      <c r="E199" s="209" t="s">
        <v>1</v>
      </c>
      <c r="F199" s="210" t="s">
        <v>134</v>
      </c>
      <c r="G199" s="208"/>
      <c r="H199" s="211">
        <v>14</v>
      </c>
      <c r="I199" s="212"/>
      <c r="J199" s="208"/>
      <c r="K199" s="208"/>
      <c r="L199" s="213"/>
      <c r="M199" s="214"/>
      <c r="N199" s="215"/>
      <c r="O199" s="215"/>
      <c r="P199" s="215"/>
      <c r="Q199" s="215"/>
      <c r="R199" s="215"/>
      <c r="S199" s="215"/>
      <c r="T199" s="216"/>
      <c r="AT199" s="217" t="s">
        <v>132</v>
      </c>
      <c r="AU199" s="217" t="s">
        <v>83</v>
      </c>
      <c r="AV199" s="13" t="s">
        <v>135</v>
      </c>
      <c r="AW199" s="13" t="s">
        <v>31</v>
      </c>
      <c r="AX199" s="13" t="s">
        <v>83</v>
      </c>
      <c r="AY199" s="217" t="s">
        <v>123</v>
      </c>
    </row>
    <row r="200" spans="1:65" s="2" customFormat="1" ht="21.75" customHeight="1">
      <c r="A200" s="33"/>
      <c r="B200" s="34"/>
      <c r="C200" s="228" t="s">
        <v>206</v>
      </c>
      <c r="D200" s="228" t="s">
        <v>449</v>
      </c>
      <c r="E200" s="229" t="s">
        <v>1014</v>
      </c>
      <c r="F200" s="230" t="s">
        <v>1015</v>
      </c>
      <c r="G200" s="231" t="s">
        <v>428</v>
      </c>
      <c r="H200" s="232">
        <v>8.16</v>
      </c>
      <c r="I200" s="233"/>
      <c r="J200" s="234">
        <f>ROUND(I200*H200,2)</f>
        <v>0</v>
      </c>
      <c r="K200" s="230" t="s">
        <v>965</v>
      </c>
      <c r="L200" s="38"/>
      <c r="M200" s="235" t="s">
        <v>1</v>
      </c>
      <c r="N200" s="236" t="s">
        <v>40</v>
      </c>
      <c r="O200" s="70"/>
      <c r="P200" s="187">
        <f>O200*H200</f>
        <v>0</v>
      </c>
      <c r="Q200" s="187">
        <v>0</v>
      </c>
      <c r="R200" s="187">
        <f>Q200*H200</f>
        <v>0</v>
      </c>
      <c r="S200" s="187">
        <v>7.0000000000000001E-3</v>
      </c>
      <c r="T200" s="188">
        <f>S200*H200</f>
        <v>5.7120000000000004E-2</v>
      </c>
      <c r="U200" s="33"/>
      <c r="V200" s="33"/>
      <c r="W200" s="33"/>
      <c r="X200" s="33"/>
      <c r="Y200" s="33"/>
      <c r="Z200" s="33"/>
      <c r="AA200" s="33"/>
      <c r="AB200" s="33"/>
      <c r="AC200" s="33"/>
      <c r="AD200" s="33"/>
      <c r="AE200" s="33"/>
      <c r="AR200" s="189" t="s">
        <v>217</v>
      </c>
      <c r="AT200" s="189" t="s">
        <v>449</v>
      </c>
      <c r="AU200" s="189" t="s">
        <v>83</v>
      </c>
      <c r="AY200" s="16" t="s">
        <v>123</v>
      </c>
      <c r="BE200" s="190">
        <f>IF(N200="základní",J200,0)</f>
        <v>0</v>
      </c>
      <c r="BF200" s="190">
        <f>IF(N200="snížená",J200,0)</f>
        <v>0</v>
      </c>
      <c r="BG200" s="190">
        <f>IF(N200="zákl. přenesená",J200,0)</f>
        <v>0</v>
      </c>
      <c r="BH200" s="190">
        <f>IF(N200="sníž. přenesená",J200,0)</f>
        <v>0</v>
      </c>
      <c r="BI200" s="190">
        <f>IF(N200="nulová",J200,0)</f>
        <v>0</v>
      </c>
      <c r="BJ200" s="16" t="s">
        <v>83</v>
      </c>
      <c r="BK200" s="190">
        <f>ROUND(I200*H200,2)</f>
        <v>0</v>
      </c>
      <c r="BL200" s="16" t="s">
        <v>217</v>
      </c>
      <c r="BM200" s="189" t="s">
        <v>1016</v>
      </c>
    </row>
    <row r="201" spans="1:65" s="2" customFormat="1" ht="11.25">
      <c r="A201" s="33"/>
      <c r="B201" s="34"/>
      <c r="C201" s="35"/>
      <c r="D201" s="191" t="s">
        <v>131</v>
      </c>
      <c r="E201" s="35"/>
      <c r="F201" s="192" t="s">
        <v>1015</v>
      </c>
      <c r="G201" s="35"/>
      <c r="H201" s="35"/>
      <c r="I201" s="193"/>
      <c r="J201" s="35"/>
      <c r="K201" s="35"/>
      <c r="L201" s="38"/>
      <c r="M201" s="194"/>
      <c r="N201" s="195"/>
      <c r="O201" s="70"/>
      <c r="P201" s="70"/>
      <c r="Q201" s="70"/>
      <c r="R201" s="70"/>
      <c r="S201" s="70"/>
      <c r="T201" s="71"/>
      <c r="U201" s="33"/>
      <c r="V201" s="33"/>
      <c r="W201" s="33"/>
      <c r="X201" s="33"/>
      <c r="Y201" s="33"/>
      <c r="Z201" s="33"/>
      <c r="AA201" s="33"/>
      <c r="AB201" s="33"/>
      <c r="AC201" s="33"/>
      <c r="AD201" s="33"/>
      <c r="AE201" s="33"/>
      <c r="AT201" s="16" t="s">
        <v>131</v>
      </c>
      <c r="AU201" s="16" t="s">
        <v>83</v>
      </c>
    </row>
    <row r="202" spans="1:65" s="14" customFormat="1" ht="11.25">
      <c r="B202" s="218"/>
      <c r="C202" s="219"/>
      <c r="D202" s="191" t="s">
        <v>132</v>
      </c>
      <c r="E202" s="220" t="s">
        <v>1</v>
      </c>
      <c r="F202" s="221" t="s">
        <v>417</v>
      </c>
      <c r="G202" s="219"/>
      <c r="H202" s="220" t="s">
        <v>1</v>
      </c>
      <c r="I202" s="222"/>
      <c r="J202" s="219"/>
      <c r="K202" s="219"/>
      <c r="L202" s="223"/>
      <c r="M202" s="224"/>
      <c r="N202" s="225"/>
      <c r="O202" s="225"/>
      <c r="P202" s="225"/>
      <c r="Q202" s="225"/>
      <c r="R202" s="225"/>
      <c r="S202" s="225"/>
      <c r="T202" s="226"/>
      <c r="AT202" s="227" t="s">
        <v>132</v>
      </c>
      <c r="AU202" s="227" t="s">
        <v>83</v>
      </c>
      <c r="AV202" s="14" t="s">
        <v>83</v>
      </c>
      <c r="AW202" s="14" t="s">
        <v>31</v>
      </c>
      <c r="AX202" s="14" t="s">
        <v>75</v>
      </c>
      <c r="AY202" s="227" t="s">
        <v>123</v>
      </c>
    </row>
    <row r="203" spans="1:65" s="12" customFormat="1" ht="11.25">
      <c r="B203" s="196"/>
      <c r="C203" s="197"/>
      <c r="D203" s="191" t="s">
        <v>132</v>
      </c>
      <c r="E203" s="198" t="s">
        <v>1</v>
      </c>
      <c r="F203" s="199" t="s">
        <v>1017</v>
      </c>
      <c r="G203" s="197"/>
      <c r="H203" s="200">
        <v>8.16</v>
      </c>
      <c r="I203" s="201"/>
      <c r="J203" s="197"/>
      <c r="K203" s="197"/>
      <c r="L203" s="202"/>
      <c r="M203" s="203"/>
      <c r="N203" s="204"/>
      <c r="O203" s="204"/>
      <c r="P203" s="204"/>
      <c r="Q203" s="204"/>
      <c r="R203" s="204"/>
      <c r="S203" s="204"/>
      <c r="T203" s="205"/>
      <c r="AT203" s="206" t="s">
        <v>132</v>
      </c>
      <c r="AU203" s="206" t="s">
        <v>83</v>
      </c>
      <c r="AV203" s="12" t="s">
        <v>85</v>
      </c>
      <c r="AW203" s="12" t="s">
        <v>31</v>
      </c>
      <c r="AX203" s="12" t="s">
        <v>75</v>
      </c>
      <c r="AY203" s="206" t="s">
        <v>123</v>
      </c>
    </row>
    <row r="204" spans="1:65" s="13" customFormat="1" ht="11.25">
      <c r="B204" s="207"/>
      <c r="C204" s="208"/>
      <c r="D204" s="191" t="s">
        <v>132</v>
      </c>
      <c r="E204" s="209" t="s">
        <v>1</v>
      </c>
      <c r="F204" s="210" t="s">
        <v>134</v>
      </c>
      <c r="G204" s="208"/>
      <c r="H204" s="211">
        <v>8.16</v>
      </c>
      <c r="I204" s="212"/>
      <c r="J204" s="208"/>
      <c r="K204" s="208"/>
      <c r="L204" s="213"/>
      <c r="M204" s="214"/>
      <c r="N204" s="215"/>
      <c r="O204" s="215"/>
      <c r="P204" s="215"/>
      <c r="Q204" s="215"/>
      <c r="R204" s="215"/>
      <c r="S204" s="215"/>
      <c r="T204" s="216"/>
      <c r="AT204" s="217" t="s">
        <v>132</v>
      </c>
      <c r="AU204" s="217" t="s">
        <v>83</v>
      </c>
      <c r="AV204" s="13" t="s">
        <v>135</v>
      </c>
      <c r="AW204" s="13" t="s">
        <v>31</v>
      </c>
      <c r="AX204" s="13" t="s">
        <v>83</v>
      </c>
      <c r="AY204" s="217" t="s">
        <v>123</v>
      </c>
    </row>
    <row r="205" spans="1:65" s="2" customFormat="1" ht="24">
      <c r="A205" s="33"/>
      <c r="B205" s="34"/>
      <c r="C205" s="228" t="s">
        <v>210</v>
      </c>
      <c r="D205" s="228" t="s">
        <v>449</v>
      </c>
      <c r="E205" s="229" t="s">
        <v>1018</v>
      </c>
      <c r="F205" s="230" t="s">
        <v>1019</v>
      </c>
      <c r="G205" s="231" t="s">
        <v>398</v>
      </c>
      <c r="H205" s="232">
        <v>22</v>
      </c>
      <c r="I205" s="233"/>
      <c r="J205" s="234">
        <f>ROUND(I205*H205,2)</f>
        <v>0</v>
      </c>
      <c r="K205" s="230" t="s">
        <v>965</v>
      </c>
      <c r="L205" s="38"/>
      <c r="M205" s="235" t="s">
        <v>1</v>
      </c>
      <c r="N205" s="236" t="s">
        <v>40</v>
      </c>
      <c r="O205" s="70"/>
      <c r="P205" s="187">
        <f>O205*H205</f>
        <v>0</v>
      </c>
      <c r="Q205" s="187">
        <v>6.0000000000000002E-5</v>
      </c>
      <c r="R205" s="187">
        <f>Q205*H205</f>
        <v>1.32E-3</v>
      </c>
      <c r="S205" s="187">
        <v>0</v>
      </c>
      <c r="T205" s="188">
        <f>S205*H205</f>
        <v>0</v>
      </c>
      <c r="U205" s="33"/>
      <c r="V205" s="33"/>
      <c r="W205" s="33"/>
      <c r="X205" s="33"/>
      <c r="Y205" s="33"/>
      <c r="Z205" s="33"/>
      <c r="AA205" s="33"/>
      <c r="AB205" s="33"/>
      <c r="AC205" s="33"/>
      <c r="AD205" s="33"/>
      <c r="AE205" s="33"/>
      <c r="AR205" s="189" t="s">
        <v>217</v>
      </c>
      <c r="AT205" s="189" t="s">
        <v>449</v>
      </c>
      <c r="AU205" s="189" t="s">
        <v>83</v>
      </c>
      <c r="AY205" s="16" t="s">
        <v>123</v>
      </c>
      <c r="BE205" s="190">
        <f>IF(N205="základní",J205,0)</f>
        <v>0</v>
      </c>
      <c r="BF205" s="190">
        <f>IF(N205="snížená",J205,0)</f>
        <v>0</v>
      </c>
      <c r="BG205" s="190">
        <f>IF(N205="zákl. přenesená",J205,0)</f>
        <v>0</v>
      </c>
      <c r="BH205" s="190">
        <f>IF(N205="sníž. přenesená",J205,0)</f>
        <v>0</v>
      </c>
      <c r="BI205" s="190">
        <f>IF(N205="nulová",J205,0)</f>
        <v>0</v>
      </c>
      <c r="BJ205" s="16" t="s">
        <v>83</v>
      </c>
      <c r="BK205" s="190">
        <f>ROUND(I205*H205,2)</f>
        <v>0</v>
      </c>
      <c r="BL205" s="16" t="s">
        <v>217</v>
      </c>
      <c r="BM205" s="189" t="s">
        <v>1020</v>
      </c>
    </row>
    <row r="206" spans="1:65" s="2" customFormat="1" ht="19.5">
      <c r="A206" s="33"/>
      <c r="B206" s="34"/>
      <c r="C206" s="35"/>
      <c r="D206" s="191" t="s">
        <v>131</v>
      </c>
      <c r="E206" s="35"/>
      <c r="F206" s="192" t="s">
        <v>1021</v>
      </c>
      <c r="G206" s="35"/>
      <c r="H206" s="35"/>
      <c r="I206" s="193"/>
      <c r="J206" s="35"/>
      <c r="K206" s="35"/>
      <c r="L206" s="38"/>
      <c r="M206" s="194"/>
      <c r="N206" s="195"/>
      <c r="O206" s="70"/>
      <c r="P206" s="70"/>
      <c r="Q206" s="70"/>
      <c r="R206" s="70"/>
      <c r="S206" s="70"/>
      <c r="T206" s="71"/>
      <c r="U206" s="33"/>
      <c r="V206" s="33"/>
      <c r="W206" s="33"/>
      <c r="X206" s="33"/>
      <c r="Y206" s="33"/>
      <c r="Z206" s="33"/>
      <c r="AA206" s="33"/>
      <c r="AB206" s="33"/>
      <c r="AC206" s="33"/>
      <c r="AD206" s="33"/>
      <c r="AE206" s="33"/>
      <c r="AT206" s="16" t="s">
        <v>131</v>
      </c>
      <c r="AU206" s="16" t="s">
        <v>83</v>
      </c>
    </row>
    <row r="207" spans="1:65" s="14" customFormat="1" ht="11.25">
      <c r="B207" s="218"/>
      <c r="C207" s="219"/>
      <c r="D207" s="191" t="s">
        <v>132</v>
      </c>
      <c r="E207" s="220" t="s">
        <v>1</v>
      </c>
      <c r="F207" s="221" t="s">
        <v>1022</v>
      </c>
      <c r="G207" s="219"/>
      <c r="H207" s="220" t="s">
        <v>1</v>
      </c>
      <c r="I207" s="222"/>
      <c r="J207" s="219"/>
      <c r="K207" s="219"/>
      <c r="L207" s="223"/>
      <c r="M207" s="224"/>
      <c r="N207" s="225"/>
      <c r="O207" s="225"/>
      <c r="P207" s="225"/>
      <c r="Q207" s="225"/>
      <c r="R207" s="225"/>
      <c r="S207" s="225"/>
      <c r="T207" s="226"/>
      <c r="AT207" s="227" t="s">
        <v>132</v>
      </c>
      <c r="AU207" s="227" t="s">
        <v>83</v>
      </c>
      <c r="AV207" s="14" t="s">
        <v>83</v>
      </c>
      <c r="AW207" s="14" t="s">
        <v>31</v>
      </c>
      <c r="AX207" s="14" t="s">
        <v>75</v>
      </c>
      <c r="AY207" s="227" t="s">
        <v>123</v>
      </c>
    </row>
    <row r="208" spans="1:65" s="12" customFormat="1" ht="11.25">
      <c r="B208" s="196"/>
      <c r="C208" s="197"/>
      <c r="D208" s="191" t="s">
        <v>132</v>
      </c>
      <c r="E208" s="198" t="s">
        <v>1</v>
      </c>
      <c r="F208" s="199" t="s">
        <v>1023</v>
      </c>
      <c r="G208" s="197"/>
      <c r="H208" s="200">
        <v>11</v>
      </c>
      <c r="I208" s="201"/>
      <c r="J208" s="197"/>
      <c r="K208" s="197"/>
      <c r="L208" s="202"/>
      <c r="M208" s="203"/>
      <c r="N208" s="204"/>
      <c r="O208" s="204"/>
      <c r="P208" s="204"/>
      <c r="Q208" s="204"/>
      <c r="R208" s="204"/>
      <c r="S208" s="204"/>
      <c r="T208" s="205"/>
      <c r="AT208" s="206" t="s">
        <v>132</v>
      </c>
      <c r="AU208" s="206" t="s">
        <v>83</v>
      </c>
      <c r="AV208" s="12" t="s">
        <v>85</v>
      </c>
      <c r="AW208" s="12" t="s">
        <v>31</v>
      </c>
      <c r="AX208" s="12" t="s">
        <v>75</v>
      </c>
      <c r="AY208" s="206" t="s">
        <v>123</v>
      </c>
    </row>
    <row r="209" spans="1:65" s="14" customFormat="1" ht="11.25">
      <c r="B209" s="218"/>
      <c r="C209" s="219"/>
      <c r="D209" s="191" t="s">
        <v>132</v>
      </c>
      <c r="E209" s="220" t="s">
        <v>1</v>
      </c>
      <c r="F209" s="221" t="s">
        <v>1024</v>
      </c>
      <c r="G209" s="219"/>
      <c r="H209" s="220" t="s">
        <v>1</v>
      </c>
      <c r="I209" s="222"/>
      <c r="J209" s="219"/>
      <c r="K209" s="219"/>
      <c r="L209" s="223"/>
      <c r="M209" s="224"/>
      <c r="N209" s="225"/>
      <c r="O209" s="225"/>
      <c r="P209" s="225"/>
      <c r="Q209" s="225"/>
      <c r="R209" s="225"/>
      <c r="S209" s="225"/>
      <c r="T209" s="226"/>
      <c r="AT209" s="227" t="s">
        <v>132</v>
      </c>
      <c r="AU209" s="227" t="s">
        <v>83</v>
      </c>
      <c r="AV209" s="14" t="s">
        <v>83</v>
      </c>
      <c r="AW209" s="14" t="s">
        <v>31</v>
      </c>
      <c r="AX209" s="14" t="s">
        <v>75</v>
      </c>
      <c r="AY209" s="227" t="s">
        <v>123</v>
      </c>
    </row>
    <row r="210" spans="1:65" s="12" customFormat="1" ht="11.25">
      <c r="B210" s="196"/>
      <c r="C210" s="197"/>
      <c r="D210" s="191" t="s">
        <v>132</v>
      </c>
      <c r="E210" s="198" t="s">
        <v>1</v>
      </c>
      <c r="F210" s="199" t="s">
        <v>1023</v>
      </c>
      <c r="G210" s="197"/>
      <c r="H210" s="200">
        <v>11</v>
      </c>
      <c r="I210" s="201"/>
      <c r="J210" s="197"/>
      <c r="K210" s="197"/>
      <c r="L210" s="202"/>
      <c r="M210" s="203"/>
      <c r="N210" s="204"/>
      <c r="O210" s="204"/>
      <c r="P210" s="204"/>
      <c r="Q210" s="204"/>
      <c r="R210" s="204"/>
      <c r="S210" s="204"/>
      <c r="T210" s="205"/>
      <c r="AT210" s="206" t="s">
        <v>132</v>
      </c>
      <c r="AU210" s="206" t="s">
        <v>83</v>
      </c>
      <c r="AV210" s="12" t="s">
        <v>85</v>
      </c>
      <c r="AW210" s="12" t="s">
        <v>31</v>
      </c>
      <c r="AX210" s="12" t="s">
        <v>75</v>
      </c>
      <c r="AY210" s="206" t="s">
        <v>123</v>
      </c>
    </row>
    <row r="211" spans="1:65" s="13" customFormat="1" ht="11.25">
      <c r="B211" s="207"/>
      <c r="C211" s="208"/>
      <c r="D211" s="191" t="s">
        <v>132</v>
      </c>
      <c r="E211" s="209" t="s">
        <v>1</v>
      </c>
      <c r="F211" s="210" t="s">
        <v>134</v>
      </c>
      <c r="G211" s="208"/>
      <c r="H211" s="211">
        <v>22</v>
      </c>
      <c r="I211" s="212"/>
      <c r="J211" s="208"/>
      <c r="K211" s="208"/>
      <c r="L211" s="213"/>
      <c r="M211" s="214"/>
      <c r="N211" s="215"/>
      <c r="O211" s="215"/>
      <c r="P211" s="215"/>
      <c r="Q211" s="215"/>
      <c r="R211" s="215"/>
      <c r="S211" s="215"/>
      <c r="T211" s="216"/>
      <c r="AT211" s="217" t="s">
        <v>132</v>
      </c>
      <c r="AU211" s="217" t="s">
        <v>83</v>
      </c>
      <c r="AV211" s="13" t="s">
        <v>135</v>
      </c>
      <c r="AW211" s="13" t="s">
        <v>31</v>
      </c>
      <c r="AX211" s="13" t="s">
        <v>83</v>
      </c>
      <c r="AY211" s="217" t="s">
        <v>123</v>
      </c>
    </row>
    <row r="212" spans="1:65" s="2" customFormat="1" ht="24">
      <c r="A212" s="33"/>
      <c r="B212" s="34"/>
      <c r="C212" s="228" t="s">
        <v>8</v>
      </c>
      <c r="D212" s="228" t="s">
        <v>449</v>
      </c>
      <c r="E212" s="229" t="s">
        <v>1025</v>
      </c>
      <c r="F212" s="230" t="s">
        <v>1026</v>
      </c>
      <c r="G212" s="231" t="s">
        <v>398</v>
      </c>
      <c r="H212" s="232">
        <v>200</v>
      </c>
      <c r="I212" s="233"/>
      <c r="J212" s="234">
        <f>ROUND(I212*H212,2)</f>
        <v>0</v>
      </c>
      <c r="K212" s="230" t="s">
        <v>965</v>
      </c>
      <c r="L212" s="38"/>
      <c r="M212" s="235" t="s">
        <v>1</v>
      </c>
      <c r="N212" s="236" t="s">
        <v>40</v>
      </c>
      <c r="O212" s="70"/>
      <c r="P212" s="187">
        <f>O212*H212</f>
        <v>0</v>
      </c>
      <c r="Q212" s="187">
        <v>0</v>
      </c>
      <c r="R212" s="187">
        <f>Q212*H212</f>
        <v>0</v>
      </c>
      <c r="S212" s="187">
        <v>1E-3</v>
      </c>
      <c r="T212" s="188">
        <f>S212*H212</f>
        <v>0.2</v>
      </c>
      <c r="U212" s="33"/>
      <c r="V212" s="33"/>
      <c r="W212" s="33"/>
      <c r="X212" s="33"/>
      <c r="Y212" s="33"/>
      <c r="Z212" s="33"/>
      <c r="AA212" s="33"/>
      <c r="AB212" s="33"/>
      <c r="AC212" s="33"/>
      <c r="AD212" s="33"/>
      <c r="AE212" s="33"/>
      <c r="AR212" s="189" t="s">
        <v>217</v>
      </c>
      <c r="AT212" s="189" t="s">
        <v>449</v>
      </c>
      <c r="AU212" s="189" t="s">
        <v>83</v>
      </c>
      <c r="AY212" s="16" t="s">
        <v>123</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217</v>
      </c>
      <c r="BM212" s="189" t="s">
        <v>1027</v>
      </c>
    </row>
    <row r="213" spans="1:65" s="2" customFormat="1" ht="19.5">
      <c r="A213" s="33"/>
      <c r="B213" s="34"/>
      <c r="C213" s="35"/>
      <c r="D213" s="191" t="s">
        <v>131</v>
      </c>
      <c r="E213" s="35"/>
      <c r="F213" s="192" t="s">
        <v>1028</v>
      </c>
      <c r="G213" s="35"/>
      <c r="H213" s="35"/>
      <c r="I213" s="193"/>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131</v>
      </c>
      <c r="AU213" s="16" t="s">
        <v>83</v>
      </c>
    </row>
    <row r="214" spans="1:65" s="14" customFormat="1" ht="11.25">
      <c r="B214" s="218"/>
      <c r="C214" s="219"/>
      <c r="D214" s="191" t="s">
        <v>132</v>
      </c>
      <c r="E214" s="220" t="s">
        <v>1</v>
      </c>
      <c r="F214" s="221" t="s">
        <v>417</v>
      </c>
      <c r="G214" s="219"/>
      <c r="H214" s="220" t="s">
        <v>1</v>
      </c>
      <c r="I214" s="222"/>
      <c r="J214" s="219"/>
      <c r="K214" s="219"/>
      <c r="L214" s="223"/>
      <c r="M214" s="224"/>
      <c r="N214" s="225"/>
      <c r="O214" s="225"/>
      <c r="P214" s="225"/>
      <c r="Q214" s="225"/>
      <c r="R214" s="225"/>
      <c r="S214" s="225"/>
      <c r="T214" s="226"/>
      <c r="AT214" s="227" t="s">
        <v>132</v>
      </c>
      <c r="AU214" s="227" t="s">
        <v>83</v>
      </c>
      <c r="AV214" s="14" t="s">
        <v>83</v>
      </c>
      <c r="AW214" s="14" t="s">
        <v>31</v>
      </c>
      <c r="AX214" s="14" t="s">
        <v>75</v>
      </c>
      <c r="AY214" s="227" t="s">
        <v>123</v>
      </c>
    </row>
    <row r="215" spans="1:65" s="12" customFormat="1" ht="11.25">
      <c r="B215" s="196"/>
      <c r="C215" s="197"/>
      <c r="D215" s="191" t="s">
        <v>132</v>
      </c>
      <c r="E215" s="198" t="s">
        <v>1</v>
      </c>
      <c r="F215" s="199" t="s">
        <v>1029</v>
      </c>
      <c r="G215" s="197"/>
      <c r="H215" s="200">
        <v>200</v>
      </c>
      <c r="I215" s="201"/>
      <c r="J215" s="197"/>
      <c r="K215" s="197"/>
      <c r="L215" s="202"/>
      <c r="M215" s="203"/>
      <c r="N215" s="204"/>
      <c r="O215" s="204"/>
      <c r="P215" s="204"/>
      <c r="Q215" s="204"/>
      <c r="R215" s="204"/>
      <c r="S215" s="204"/>
      <c r="T215" s="205"/>
      <c r="AT215" s="206" t="s">
        <v>132</v>
      </c>
      <c r="AU215" s="206" t="s">
        <v>83</v>
      </c>
      <c r="AV215" s="12" t="s">
        <v>85</v>
      </c>
      <c r="AW215" s="12" t="s">
        <v>31</v>
      </c>
      <c r="AX215" s="12" t="s">
        <v>75</v>
      </c>
      <c r="AY215" s="206" t="s">
        <v>123</v>
      </c>
    </row>
    <row r="216" spans="1:65" s="13" customFormat="1" ht="11.25">
      <c r="B216" s="207"/>
      <c r="C216" s="208"/>
      <c r="D216" s="191" t="s">
        <v>132</v>
      </c>
      <c r="E216" s="209" t="s">
        <v>1</v>
      </c>
      <c r="F216" s="210" t="s">
        <v>134</v>
      </c>
      <c r="G216" s="208"/>
      <c r="H216" s="211">
        <v>200</v>
      </c>
      <c r="I216" s="212"/>
      <c r="J216" s="208"/>
      <c r="K216" s="208"/>
      <c r="L216" s="213"/>
      <c r="M216" s="214"/>
      <c r="N216" s="215"/>
      <c r="O216" s="215"/>
      <c r="P216" s="215"/>
      <c r="Q216" s="215"/>
      <c r="R216" s="215"/>
      <c r="S216" s="215"/>
      <c r="T216" s="216"/>
      <c r="AT216" s="217" t="s">
        <v>132</v>
      </c>
      <c r="AU216" s="217" t="s">
        <v>83</v>
      </c>
      <c r="AV216" s="13" t="s">
        <v>135</v>
      </c>
      <c r="AW216" s="13" t="s">
        <v>31</v>
      </c>
      <c r="AX216" s="13" t="s">
        <v>83</v>
      </c>
      <c r="AY216" s="217" t="s">
        <v>123</v>
      </c>
    </row>
    <row r="217" spans="1:65" s="2" customFormat="1" ht="24">
      <c r="A217" s="33"/>
      <c r="B217" s="34"/>
      <c r="C217" s="228" t="s">
        <v>217</v>
      </c>
      <c r="D217" s="228" t="s">
        <v>449</v>
      </c>
      <c r="E217" s="229" t="s">
        <v>1030</v>
      </c>
      <c r="F217" s="230" t="s">
        <v>1031</v>
      </c>
      <c r="G217" s="231" t="s">
        <v>1032</v>
      </c>
      <c r="H217" s="240"/>
      <c r="I217" s="233"/>
      <c r="J217" s="234">
        <f>ROUND(I217*H217,2)</f>
        <v>0</v>
      </c>
      <c r="K217" s="230" t="s">
        <v>965</v>
      </c>
      <c r="L217" s="38"/>
      <c r="M217" s="235" t="s">
        <v>1</v>
      </c>
      <c r="N217" s="236" t="s">
        <v>40</v>
      </c>
      <c r="O217" s="70"/>
      <c r="P217" s="187">
        <f>O217*H217</f>
        <v>0</v>
      </c>
      <c r="Q217" s="187">
        <v>0</v>
      </c>
      <c r="R217" s="187">
        <f>Q217*H217</f>
        <v>0</v>
      </c>
      <c r="S217" s="187">
        <v>0</v>
      </c>
      <c r="T217" s="188">
        <f>S217*H217</f>
        <v>0</v>
      </c>
      <c r="U217" s="33"/>
      <c r="V217" s="33"/>
      <c r="W217" s="33"/>
      <c r="X217" s="33"/>
      <c r="Y217" s="33"/>
      <c r="Z217" s="33"/>
      <c r="AA217" s="33"/>
      <c r="AB217" s="33"/>
      <c r="AC217" s="33"/>
      <c r="AD217" s="33"/>
      <c r="AE217" s="33"/>
      <c r="AR217" s="189" t="s">
        <v>217</v>
      </c>
      <c r="AT217" s="189" t="s">
        <v>449</v>
      </c>
      <c r="AU217" s="189" t="s">
        <v>83</v>
      </c>
      <c r="AY217" s="16" t="s">
        <v>123</v>
      </c>
      <c r="BE217" s="190">
        <f>IF(N217="základní",J217,0)</f>
        <v>0</v>
      </c>
      <c r="BF217" s="190">
        <f>IF(N217="snížená",J217,0)</f>
        <v>0</v>
      </c>
      <c r="BG217" s="190">
        <f>IF(N217="zákl. přenesená",J217,0)</f>
        <v>0</v>
      </c>
      <c r="BH217" s="190">
        <f>IF(N217="sníž. přenesená",J217,0)</f>
        <v>0</v>
      </c>
      <c r="BI217" s="190">
        <f>IF(N217="nulová",J217,0)</f>
        <v>0</v>
      </c>
      <c r="BJ217" s="16" t="s">
        <v>83</v>
      </c>
      <c r="BK217" s="190">
        <f>ROUND(I217*H217,2)</f>
        <v>0</v>
      </c>
      <c r="BL217" s="16" t="s">
        <v>217</v>
      </c>
      <c r="BM217" s="189" t="s">
        <v>1033</v>
      </c>
    </row>
    <row r="218" spans="1:65" s="2" customFormat="1" ht="29.25">
      <c r="A218" s="33"/>
      <c r="B218" s="34"/>
      <c r="C218" s="35"/>
      <c r="D218" s="191" t="s">
        <v>131</v>
      </c>
      <c r="E218" s="35"/>
      <c r="F218" s="192" t="s">
        <v>1034</v>
      </c>
      <c r="G218" s="35"/>
      <c r="H218" s="35"/>
      <c r="I218" s="193"/>
      <c r="J218" s="35"/>
      <c r="K218" s="35"/>
      <c r="L218" s="38"/>
      <c r="M218" s="194"/>
      <c r="N218" s="195"/>
      <c r="O218" s="70"/>
      <c r="P218" s="70"/>
      <c r="Q218" s="70"/>
      <c r="R218" s="70"/>
      <c r="S218" s="70"/>
      <c r="T218" s="71"/>
      <c r="U218" s="33"/>
      <c r="V218" s="33"/>
      <c r="W218" s="33"/>
      <c r="X218" s="33"/>
      <c r="Y218" s="33"/>
      <c r="Z218" s="33"/>
      <c r="AA218" s="33"/>
      <c r="AB218" s="33"/>
      <c r="AC218" s="33"/>
      <c r="AD218" s="33"/>
      <c r="AE218" s="33"/>
      <c r="AT218" s="16" t="s">
        <v>131</v>
      </c>
      <c r="AU218" s="16" t="s">
        <v>83</v>
      </c>
    </row>
    <row r="219" spans="1:65" s="14" customFormat="1" ht="11.25">
      <c r="B219" s="218"/>
      <c r="C219" s="219"/>
      <c r="D219" s="191" t="s">
        <v>132</v>
      </c>
      <c r="E219" s="220" t="s">
        <v>1</v>
      </c>
      <c r="F219" s="221" t="s">
        <v>1022</v>
      </c>
      <c r="G219" s="219"/>
      <c r="H219" s="220" t="s">
        <v>1</v>
      </c>
      <c r="I219" s="222"/>
      <c r="J219" s="219"/>
      <c r="K219" s="219"/>
      <c r="L219" s="223"/>
      <c r="M219" s="224"/>
      <c r="N219" s="225"/>
      <c r="O219" s="225"/>
      <c r="P219" s="225"/>
      <c r="Q219" s="225"/>
      <c r="R219" s="225"/>
      <c r="S219" s="225"/>
      <c r="T219" s="226"/>
      <c r="AT219" s="227" t="s">
        <v>132</v>
      </c>
      <c r="AU219" s="227" t="s">
        <v>83</v>
      </c>
      <c r="AV219" s="14" t="s">
        <v>83</v>
      </c>
      <c r="AW219" s="14" t="s">
        <v>31</v>
      </c>
      <c r="AX219" s="14" t="s">
        <v>75</v>
      </c>
      <c r="AY219" s="227" t="s">
        <v>123</v>
      </c>
    </row>
    <row r="220" spans="1:65" s="12" customFormat="1" ht="11.25">
      <c r="B220" s="196"/>
      <c r="C220" s="197"/>
      <c r="D220" s="191" t="s">
        <v>132</v>
      </c>
      <c r="E220" s="198" t="s">
        <v>1</v>
      </c>
      <c r="F220" s="199" t="s">
        <v>1035</v>
      </c>
      <c r="G220" s="197"/>
      <c r="H220" s="200">
        <v>12.013</v>
      </c>
      <c r="I220" s="201"/>
      <c r="J220" s="197"/>
      <c r="K220" s="197"/>
      <c r="L220" s="202"/>
      <c r="M220" s="203"/>
      <c r="N220" s="204"/>
      <c r="O220" s="204"/>
      <c r="P220" s="204"/>
      <c r="Q220" s="204"/>
      <c r="R220" s="204"/>
      <c r="S220" s="204"/>
      <c r="T220" s="205"/>
      <c r="AT220" s="206" t="s">
        <v>132</v>
      </c>
      <c r="AU220" s="206" t="s">
        <v>83</v>
      </c>
      <c r="AV220" s="12" t="s">
        <v>85</v>
      </c>
      <c r="AW220" s="12" t="s">
        <v>31</v>
      </c>
      <c r="AX220" s="12" t="s">
        <v>75</v>
      </c>
      <c r="AY220" s="206" t="s">
        <v>123</v>
      </c>
    </row>
    <row r="221" spans="1:65" s="14" customFormat="1" ht="11.25">
      <c r="B221" s="218"/>
      <c r="C221" s="219"/>
      <c r="D221" s="191" t="s">
        <v>132</v>
      </c>
      <c r="E221" s="220" t="s">
        <v>1</v>
      </c>
      <c r="F221" s="221" t="s">
        <v>1024</v>
      </c>
      <c r="G221" s="219"/>
      <c r="H221" s="220" t="s">
        <v>1</v>
      </c>
      <c r="I221" s="222"/>
      <c r="J221" s="219"/>
      <c r="K221" s="219"/>
      <c r="L221" s="223"/>
      <c r="M221" s="224"/>
      <c r="N221" s="225"/>
      <c r="O221" s="225"/>
      <c r="P221" s="225"/>
      <c r="Q221" s="225"/>
      <c r="R221" s="225"/>
      <c r="S221" s="225"/>
      <c r="T221" s="226"/>
      <c r="AT221" s="227" t="s">
        <v>132</v>
      </c>
      <c r="AU221" s="227" t="s">
        <v>83</v>
      </c>
      <c r="AV221" s="14" t="s">
        <v>83</v>
      </c>
      <c r="AW221" s="14" t="s">
        <v>31</v>
      </c>
      <c r="AX221" s="14" t="s">
        <v>75</v>
      </c>
      <c r="AY221" s="227" t="s">
        <v>123</v>
      </c>
    </row>
    <row r="222" spans="1:65" s="12" customFormat="1" ht="11.25">
      <c r="B222" s="196"/>
      <c r="C222" s="197"/>
      <c r="D222" s="191" t="s">
        <v>132</v>
      </c>
      <c r="E222" s="198" t="s">
        <v>1</v>
      </c>
      <c r="F222" s="199" t="s">
        <v>1035</v>
      </c>
      <c r="G222" s="197"/>
      <c r="H222" s="200">
        <v>12.013</v>
      </c>
      <c r="I222" s="201"/>
      <c r="J222" s="197"/>
      <c r="K222" s="197"/>
      <c r="L222" s="202"/>
      <c r="M222" s="203"/>
      <c r="N222" s="204"/>
      <c r="O222" s="204"/>
      <c r="P222" s="204"/>
      <c r="Q222" s="204"/>
      <c r="R222" s="204"/>
      <c r="S222" s="204"/>
      <c r="T222" s="205"/>
      <c r="AT222" s="206" t="s">
        <v>132</v>
      </c>
      <c r="AU222" s="206" t="s">
        <v>83</v>
      </c>
      <c r="AV222" s="12" t="s">
        <v>85</v>
      </c>
      <c r="AW222" s="12" t="s">
        <v>31</v>
      </c>
      <c r="AX222" s="12" t="s">
        <v>75</v>
      </c>
      <c r="AY222" s="206" t="s">
        <v>123</v>
      </c>
    </row>
    <row r="223" spans="1:65" s="13" customFormat="1" ht="11.25">
      <c r="B223" s="207"/>
      <c r="C223" s="208"/>
      <c r="D223" s="191" t="s">
        <v>132</v>
      </c>
      <c r="E223" s="209" t="s">
        <v>1</v>
      </c>
      <c r="F223" s="210" t="s">
        <v>134</v>
      </c>
      <c r="G223" s="208"/>
      <c r="H223" s="211">
        <v>24.026</v>
      </c>
      <c r="I223" s="212"/>
      <c r="J223" s="208"/>
      <c r="K223" s="208"/>
      <c r="L223" s="213"/>
      <c r="M223" s="214"/>
      <c r="N223" s="215"/>
      <c r="O223" s="215"/>
      <c r="P223" s="215"/>
      <c r="Q223" s="215"/>
      <c r="R223" s="215"/>
      <c r="S223" s="215"/>
      <c r="T223" s="216"/>
      <c r="AT223" s="217" t="s">
        <v>132</v>
      </c>
      <c r="AU223" s="217" t="s">
        <v>83</v>
      </c>
      <c r="AV223" s="13" t="s">
        <v>135</v>
      </c>
      <c r="AW223" s="13" t="s">
        <v>31</v>
      </c>
      <c r="AX223" s="13" t="s">
        <v>83</v>
      </c>
      <c r="AY223" s="217" t="s">
        <v>123</v>
      </c>
    </row>
    <row r="224" spans="1:65" s="11" customFormat="1" ht="25.9" customHeight="1">
      <c r="B224" s="163"/>
      <c r="C224" s="164"/>
      <c r="D224" s="165" t="s">
        <v>74</v>
      </c>
      <c r="E224" s="166" t="s">
        <v>1036</v>
      </c>
      <c r="F224" s="166" t="s">
        <v>1037</v>
      </c>
      <c r="G224" s="164"/>
      <c r="H224" s="164"/>
      <c r="I224" s="167"/>
      <c r="J224" s="168">
        <f>BK224</f>
        <v>0</v>
      </c>
      <c r="K224" s="164"/>
      <c r="L224" s="169"/>
      <c r="M224" s="170"/>
      <c r="N224" s="171"/>
      <c r="O224" s="171"/>
      <c r="P224" s="172">
        <f>SUM(P225:P229)</f>
        <v>0</v>
      </c>
      <c r="Q224" s="171"/>
      <c r="R224" s="172">
        <f>SUM(R225:R229)</f>
        <v>0</v>
      </c>
      <c r="S224" s="171"/>
      <c r="T224" s="173">
        <f>SUM(T225:T229)</f>
        <v>0.36</v>
      </c>
      <c r="AR224" s="174" t="s">
        <v>85</v>
      </c>
      <c r="AT224" s="175" t="s">
        <v>74</v>
      </c>
      <c r="AU224" s="175" t="s">
        <v>75</v>
      </c>
      <c r="AY224" s="174" t="s">
        <v>123</v>
      </c>
      <c r="BK224" s="176">
        <f>SUM(BK225:BK229)</f>
        <v>0</v>
      </c>
    </row>
    <row r="225" spans="1:65" s="2" customFormat="1" ht="21.75" customHeight="1">
      <c r="A225" s="33"/>
      <c r="B225" s="34"/>
      <c r="C225" s="228" t="s">
        <v>221</v>
      </c>
      <c r="D225" s="228" t="s">
        <v>449</v>
      </c>
      <c r="E225" s="229" t="s">
        <v>1038</v>
      </c>
      <c r="F225" s="230" t="s">
        <v>1039</v>
      </c>
      <c r="G225" s="231" t="s">
        <v>428</v>
      </c>
      <c r="H225" s="232">
        <v>36</v>
      </c>
      <c r="I225" s="233"/>
      <c r="J225" s="234">
        <f>ROUND(I225*H225,2)</f>
        <v>0</v>
      </c>
      <c r="K225" s="230" t="s">
        <v>965</v>
      </c>
      <c r="L225" s="38"/>
      <c r="M225" s="235" t="s">
        <v>1</v>
      </c>
      <c r="N225" s="236" t="s">
        <v>40</v>
      </c>
      <c r="O225" s="70"/>
      <c r="P225" s="187">
        <f>O225*H225</f>
        <v>0</v>
      </c>
      <c r="Q225" s="187">
        <v>0</v>
      </c>
      <c r="R225" s="187">
        <f>Q225*H225</f>
        <v>0</v>
      </c>
      <c r="S225" s="187">
        <v>0.01</v>
      </c>
      <c r="T225" s="188">
        <f>S225*H225</f>
        <v>0.36</v>
      </c>
      <c r="U225" s="33"/>
      <c r="V225" s="33"/>
      <c r="W225" s="33"/>
      <c r="X225" s="33"/>
      <c r="Y225" s="33"/>
      <c r="Z225" s="33"/>
      <c r="AA225" s="33"/>
      <c r="AB225" s="33"/>
      <c r="AC225" s="33"/>
      <c r="AD225" s="33"/>
      <c r="AE225" s="33"/>
      <c r="AR225" s="189" t="s">
        <v>217</v>
      </c>
      <c r="AT225" s="189" t="s">
        <v>449</v>
      </c>
      <c r="AU225" s="189" t="s">
        <v>83</v>
      </c>
      <c r="AY225" s="16" t="s">
        <v>123</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217</v>
      </c>
      <c r="BM225" s="189" t="s">
        <v>1040</v>
      </c>
    </row>
    <row r="226" spans="1:65" s="2" customFormat="1" ht="19.5">
      <c r="A226" s="33"/>
      <c r="B226" s="34"/>
      <c r="C226" s="35"/>
      <c r="D226" s="191" t="s">
        <v>131</v>
      </c>
      <c r="E226" s="35"/>
      <c r="F226" s="192" t="s">
        <v>1041</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131</v>
      </c>
      <c r="AU226" s="16" t="s">
        <v>83</v>
      </c>
    </row>
    <row r="227" spans="1:65" s="14" customFormat="1" ht="11.25">
      <c r="B227" s="218"/>
      <c r="C227" s="219"/>
      <c r="D227" s="191" t="s">
        <v>132</v>
      </c>
      <c r="E227" s="220" t="s">
        <v>1</v>
      </c>
      <c r="F227" s="221" t="s">
        <v>419</v>
      </c>
      <c r="G227" s="219"/>
      <c r="H227" s="220" t="s">
        <v>1</v>
      </c>
      <c r="I227" s="222"/>
      <c r="J227" s="219"/>
      <c r="K227" s="219"/>
      <c r="L227" s="223"/>
      <c r="M227" s="224"/>
      <c r="N227" s="225"/>
      <c r="O227" s="225"/>
      <c r="P227" s="225"/>
      <c r="Q227" s="225"/>
      <c r="R227" s="225"/>
      <c r="S227" s="225"/>
      <c r="T227" s="226"/>
      <c r="AT227" s="227" t="s">
        <v>132</v>
      </c>
      <c r="AU227" s="227" t="s">
        <v>83</v>
      </c>
      <c r="AV227" s="14" t="s">
        <v>83</v>
      </c>
      <c r="AW227" s="14" t="s">
        <v>31</v>
      </c>
      <c r="AX227" s="14" t="s">
        <v>75</v>
      </c>
      <c r="AY227" s="227" t="s">
        <v>123</v>
      </c>
    </row>
    <row r="228" spans="1:65" s="12" customFormat="1" ht="11.25">
      <c r="B228" s="196"/>
      <c r="C228" s="197"/>
      <c r="D228" s="191" t="s">
        <v>132</v>
      </c>
      <c r="E228" s="198" t="s">
        <v>1</v>
      </c>
      <c r="F228" s="199" t="s">
        <v>341</v>
      </c>
      <c r="G228" s="197"/>
      <c r="H228" s="200">
        <v>36</v>
      </c>
      <c r="I228" s="201"/>
      <c r="J228" s="197"/>
      <c r="K228" s="197"/>
      <c r="L228" s="202"/>
      <c r="M228" s="203"/>
      <c r="N228" s="204"/>
      <c r="O228" s="204"/>
      <c r="P228" s="204"/>
      <c r="Q228" s="204"/>
      <c r="R228" s="204"/>
      <c r="S228" s="204"/>
      <c r="T228" s="205"/>
      <c r="AT228" s="206" t="s">
        <v>132</v>
      </c>
      <c r="AU228" s="206" t="s">
        <v>83</v>
      </c>
      <c r="AV228" s="12" t="s">
        <v>85</v>
      </c>
      <c r="AW228" s="12" t="s">
        <v>31</v>
      </c>
      <c r="AX228" s="12" t="s">
        <v>75</v>
      </c>
      <c r="AY228" s="206" t="s">
        <v>123</v>
      </c>
    </row>
    <row r="229" spans="1:65" s="13" customFormat="1" ht="11.25">
      <c r="B229" s="207"/>
      <c r="C229" s="208"/>
      <c r="D229" s="191" t="s">
        <v>132</v>
      </c>
      <c r="E229" s="209" t="s">
        <v>1</v>
      </c>
      <c r="F229" s="210" t="s">
        <v>134</v>
      </c>
      <c r="G229" s="208"/>
      <c r="H229" s="211">
        <v>36</v>
      </c>
      <c r="I229" s="212"/>
      <c r="J229" s="208"/>
      <c r="K229" s="208"/>
      <c r="L229" s="213"/>
      <c r="M229" s="237"/>
      <c r="N229" s="238"/>
      <c r="O229" s="238"/>
      <c r="P229" s="238"/>
      <c r="Q229" s="238"/>
      <c r="R229" s="238"/>
      <c r="S229" s="238"/>
      <c r="T229" s="239"/>
      <c r="AT229" s="217" t="s">
        <v>132</v>
      </c>
      <c r="AU229" s="217" t="s">
        <v>83</v>
      </c>
      <c r="AV229" s="13" t="s">
        <v>135</v>
      </c>
      <c r="AW229" s="13" t="s">
        <v>31</v>
      </c>
      <c r="AX229" s="13" t="s">
        <v>83</v>
      </c>
      <c r="AY229" s="217" t="s">
        <v>123</v>
      </c>
    </row>
    <row r="230" spans="1:65" s="2" customFormat="1" ht="6.95" customHeight="1">
      <c r="A230" s="33"/>
      <c r="B230" s="53"/>
      <c r="C230" s="54"/>
      <c r="D230" s="54"/>
      <c r="E230" s="54"/>
      <c r="F230" s="54"/>
      <c r="G230" s="54"/>
      <c r="H230" s="54"/>
      <c r="I230" s="54"/>
      <c r="J230" s="54"/>
      <c r="K230" s="54"/>
      <c r="L230" s="38"/>
      <c r="M230" s="33"/>
      <c r="O230" s="33"/>
      <c r="P230" s="33"/>
      <c r="Q230" s="33"/>
      <c r="R230" s="33"/>
      <c r="S230" s="33"/>
      <c r="T230" s="33"/>
      <c r="U230" s="33"/>
      <c r="V230" s="33"/>
      <c r="W230" s="33"/>
      <c r="X230" s="33"/>
      <c r="Y230" s="33"/>
      <c r="Z230" s="33"/>
      <c r="AA230" s="33"/>
      <c r="AB230" s="33"/>
      <c r="AC230" s="33"/>
      <c r="AD230" s="33"/>
      <c r="AE230" s="33"/>
    </row>
  </sheetData>
  <sheetProtection algorithmName="SHA-512" hashValue="On3m8sI+Y5e8QZbIg8dq5kLbgIPPVgpo+anmHcfvq4mbhmguxi44cetIgP+RIywDZW3SQ8FISbFxIkDv32dZrQ==" saltValue="jycd6nQ+AlDF+9XhN1YZnBTTAkga88oQdeDiF/Jw00m120a4xu4LQko9usrNza9siHzAhyTLIgsPDYOvREeTaw==" spinCount="100000" sheet="1" objects="1" scenarios="1" formatColumns="0" formatRows="0" autoFilter="0"/>
  <autoFilter ref="C120:K229"/>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1"/>
      <c r="M2" s="281"/>
      <c r="N2" s="281"/>
      <c r="O2" s="281"/>
      <c r="P2" s="281"/>
      <c r="Q2" s="281"/>
      <c r="R2" s="281"/>
      <c r="S2" s="281"/>
      <c r="T2" s="281"/>
      <c r="U2" s="281"/>
      <c r="V2" s="281"/>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2" t="str">
        <f>'Rekapitulace stavby'!K6</f>
        <v>Oprava trati v úseku Nymburk - Mladá Boleslav</v>
      </c>
      <c r="F7" s="283"/>
      <c r="G7" s="283"/>
      <c r="H7" s="283"/>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1042</v>
      </c>
      <c r="F9" s="285"/>
      <c r="G9" s="285"/>
      <c r="H9" s="285"/>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16. 2. 2021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8" t="s">
        <v>1</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ROUND((SUM(BE117:BE144)),  2)</f>
        <v>0</v>
      </c>
      <c r="G33" s="33"/>
      <c r="H33" s="33"/>
      <c r="I33" s="123">
        <v>0.21</v>
      </c>
      <c r="J33" s="122">
        <f>ROUND(((SUM(BE117:BE144))*I33),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ROUND((SUM(BF117:BF144)),  2)</f>
        <v>0</v>
      </c>
      <c r="G34" s="33"/>
      <c r="H34" s="33"/>
      <c r="I34" s="123">
        <v>0.15</v>
      </c>
      <c r="J34" s="122">
        <f>ROUND(((SUM(BF117:BF144))*I34),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9" t="str">
        <f>E7</f>
        <v>Oprava trati v úseku Nymburk - Mladá Boleslav</v>
      </c>
      <c r="F85" s="290"/>
      <c r="G85" s="290"/>
      <c r="H85" s="290"/>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1" t="str">
        <f>E9</f>
        <v>SO 03 - Přeprava mechanizace</v>
      </c>
      <c r="F87" s="291"/>
      <c r="G87" s="291"/>
      <c r="H87" s="291"/>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16. 2. 2021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107</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9" t="str">
        <f>E7</f>
        <v>Oprava trati v úseku Nymburk - Mladá Boleslav</v>
      </c>
      <c r="F107" s="290"/>
      <c r="G107" s="290"/>
      <c r="H107" s="290"/>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1" t="str">
        <f>E9</f>
        <v>SO 03 - Přeprava mechanizace</v>
      </c>
      <c r="F109" s="291"/>
      <c r="G109" s="291"/>
      <c r="H109" s="291"/>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16. 2. 2021</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Ing.Toláš Josef</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109</v>
      </c>
      <c r="D116" s="155" t="s">
        <v>60</v>
      </c>
      <c r="E116" s="155" t="s">
        <v>56</v>
      </c>
      <c r="F116" s="155" t="s">
        <v>57</v>
      </c>
      <c r="G116" s="155" t="s">
        <v>110</v>
      </c>
      <c r="H116" s="155" t="s">
        <v>111</v>
      </c>
      <c r="I116" s="155" t="s">
        <v>112</v>
      </c>
      <c r="J116" s="155" t="s">
        <v>100</v>
      </c>
      <c r="K116" s="156" t="s">
        <v>113</v>
      </c>
      <c r="L116" s="157"/>
      <c r="M116" s="74" t="s">
        <v>1</v>
      </c>
      <c r="N116" s="75" t="s">
        <v>39</v>
      </c>
      <c r="O116" s="75" t="s">
        <v>114</v>
      </c>
      <c r="P116" s="75" t="s">
        <v>115</v>
      </c>
      <c r="Q116" s="75" t="s">
        <v>116</v>
      </c>
      <c r="R116" s="75" t="s">
        <v>117</v>
      </c>
      <c r="S116" s="75" t="s">
        <v>118</v>
      </c>
      <c r="T116" s="76" t="s">
        <v>119</v>
      </c>
      <c r="U116" s="152"/>
      <c r="V116" s="152"/>
      <c r="W116" s="152"/>
      <c r="X116" s="152"/>
      <c r="Y116" s="152"/>
      <c r="Z116" s="152"/>
      <c r="AA116" s="152"/>
      <c r="AB116" s="152"/>
      <c r="AC116" s="152"/>
      <c r="AD116" s="152"/>
      <c r="AE116" s="152"/>
    </row>
    <row r="117" spans="1:65" s="2" customFormat="1" ht="22.9" customHeight="1">
      <c r="A117" s="33"/>
      <c r="B117" s="34"/>
      <c r="C117" s="81" t="s">
        <v>120</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102</v>
      </c>
      <c r="BK117" s="162">
        <f>BK118</f>
        <v>0</v>
      </c>
    </row>
    <row r="118" spans="1:65" s="11" customFormat="1" ht="25.9" customHeight="1">
      <c r="B118" s="163"/>
      <c r="C118" s="164"/>
      <c r="D118" s="165" t="s">
        <v>74</v>
      </c>
      <c r="E118" s="166" t="s">
        <v>843</v>
      </c>
      <c r="F118" s="166" t="s">
        <v>844</v>
      </c>
      <c r="G118" s="164"/>
      <c r="H118" s="164"/>
      <c r="I118" s="167"/>
      <c r="J118" s="168">
        <f>BK118</f>
        <v>0</v>
      </c>
      <c r="K118" s="164"/>
      <c r="L118" s="169"/>
      <c r="M118" s="170"/>
      <c r="N118" s="171"/>
      <c r="O118" s="171"/>
      <c r="P118" s="172">
        <f>SUM(P119:P144)</f>
        <v>0</v>
      </c>
      <c r="Q118" s="171"/>
      <c r="R118" s="172">
        <f>SUM(R119:R144)</f>
        <v>0</v>
      </c>
      <c r="S118" s="171"/>
      <c r="T118" s="173">
        <f>SUM(T119:T144)</f>
        <v>0</v>
      </c>
      <c r="AR118" s="174" t="s">
        <v>175</v>
      </c>
      <c r="AT118" s="175" t="s">
        <v>74</v>
      </c>
      <c r="AU118" s="175" t="s">
        <v>75</v>
      </c>
      <c r="AY118" s="174" t="s">
        <v>123</v>
      </c>
      <c r="BK118" s="176">
        <f>SUM(BK119:BK144)</f>
        <v>0</v>
      </c>
    </row>
    <row r="119" spans="1:65" s="2" customFormat="1" ht="24">
      <c r="A119" s="33"/>
      <c r="B119" s="34"/>
      <c r="C119" s="228" t="s">
        <v>83</v>
      </c>
      <c r="D119" s="228" t="s">
        <v>449</v>
      </c>
      <c r="E119" s="229" t="s">
        <v>1043</v>
      </c>
      <c r="F119" s="230" t="s">
        <v>1044</v>
      </c>
      <c r="G119" s="231" t="s">
        <v>127</v>
      </c>
      <c r="H119" s="232">
        <v>3</v>
      </c>
      <c r="I119" s="233"/>
      <c r="J119" s="234">
        <f>ROUND(I119*H119,2)</f>
        <v>0</v>
      </c>
      <c r="K119" s="230" t="s">
        <v>128</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135</v>
      </c>
      <c r="AT119" s="189" t="s">
        <v>449</v>
      </c>
      <c r="AU119" s="189" t="s">
        <v>83</v>
      </c>
      <c r="AY119" s="16" t="s">
        <v>123</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135</v>
      </c>
      <c r="BM119" s="189" t="s">
        <v>1045</v>
      </c>
    </row>
    <row r="120" spans="1:65" s="2" customFormat="1" ht="58.5">
      <c r="A120" s="33"/>
      <c r="B120" s="34"/>
      <c r="C120" s="35"/>
      <c r="D120" s="191" t="s">
        <v>131</v>
      </c>
      <c r="E120" s="35"/>
      <c r="F120" s="192" t="s">
        <v>1046</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131</v>
      </c>
      <c r="AU120" s="16" t="s">
        <v>83</v>
      </c>
    </row>
    <row r="121" spans="1:65" s="14" customFormat="1" ht="11.25">
      <c r="B121" s="218"/>
      <c r="C121" s="219"/>
      <c r="D121" s="191" t="s">
        <v>132</v>
      </c>
      <c r="E121" s="220" t="s">
        <v>1</v>
      </c>
      <c r="F121" s="221" t="s">
        <v>1047</v>
      </c>
      <c r="G121" s="219"/>
      <c r="H121" s="220" t="s">
        <v>1</v>
      </c>
      <c r="I121" s="222"/>
      <c r="J121" s="219"/>
      <c r="K121" s="219"/>
      <c r="L121" s="223"/>
      <c r="M121" s="224"/>
      <c r="N121" s="225"/>
      <c r="O121" s="225"/>
      <c r="P121" s="225"/>
      <c r="Q121" s="225"/>
      <c r="R121" s="225"/>
      <c r="S121" s="225"/>
      <c r="T121" s="226"/>
      <c r="AT121" s="227" t="s">
        <v>132</v>
      </c>
      <c r="AU121" s="227" t="s">
        <v>83</v>
      </c>
      <c r="AV121" s="14" t="s">
        <v>83</v>
      </c>
      <c r="AW121" s="14" t="s">
        <v>31</v>
      </c>
      <c r="AX121" s="14" t="s">
        <v>75</v>
      </c>
      <c r="AY121" s="227" t="s">
        <v>123</v>
      </c>
    </row>
    <row r="122" spans="1:65" s="12" customFormat="1" ht="11.25">
      <c r="B122" s="196"/>
      <c r="C122" s="197"/>
      <c r="D122" s="191" t="s">
        <v>132</v>
      </c>
      <c r="E122" s="198" t="s">
        <v>1</v>
      </c>
      <c r="F122" s="199" t="s">
        <v>83</v>
      </c>
      <c r="G122" s="197"/>
      <c r="H122" s="200">
        <v>1</v>
      </c>
      <c r="I122" s="201"/>
      <c r="J122" s="197"/>
      <c r="K122" s="197"/>
      <c r="L122" s="202"/>
      <c r="M122" s="203"/>
      <c r="N122" s="204"/>
      <c r="O122" s="204"/>
      <c r="P122" s="204"/>
      <c r="Q122" s="204"/>
      <c r="R122" s="204"/>
      <c r="S122" s="204"/>
      <c r="T122" s="205"/>
      <c r="AT122" s="206" t="s">
        <v>132</v>
      </c>
      <c r="AU122" s="206" t="s">
        <v>83</v>
      </c>
      <c r="AV122" s="12" t="s">
        <v>85</v>
      </c>
      <c r="AW122" s="12" t="s">
        <v>31</v>
      </c>
      <c r="AX122" s="12" t="s">
        <v>75</v>
      </c>
      <c r="AY122" s="206" t="s">
        <v>123</v>
      </c>
    </row>
    <row r="123" spans="1:65" s="14" customFormat="1" ht="11.25">
      <c r="B123" s="218"/>
      <c r="C123" s="219"/>
      <c r="D123" s="191" t="s">
        <v>132</v>
      </c>
      <c r="E123" s="220" t="s">
        <v>1</v>
      </c>
      <c r="F123" s="221" t="s">
        <v>1048</v>
      </c>
      <c r="G123" s="219"/>
      <c r="H123" s="220" t="s">
        <v>1</v>
      </c>
      <c r="I123" s="222"/>
      <c r="J123" s="219"/>
      <c r="K123" s="219"/>
      <c r="L123" s="223"/>
      <c r="M123" s="224"/>
      <c r="N123" s="225"/>
      <c r="O123" s="225"/>
      <c r="P123" s="225"/>
      <c r="Q123" s="225"/>
      <c r="R123" s="225"/>
      <c r="S123" s="225"/>
      <c r="T123" s="226"/>
      <c r="AT123" s="227" t="s">
        <v>132</v>
      </c>
      <c r="AU123" s="227" t="s">
        <v>83</v>
      </c>
      <c r="AV123" s="14" t="s">
        <v>83</v>
      </c>
      <c r="AW123" s="14" t="s">
        <v>31</v>
      </c>
      <c r="AX123" s="14" t="s">
        <v>75</v>
      </c>
      <c r="AY123" s="227" t="s">
        <v>123</v>
      </c>
    </row>
    <row r="124" spans="1:65" s="12" customFormat="1" ht="11.25">
      <c r="B124" s="196"/>
      <c r="C124" s="197"/>
      <c r="D124" s="191" t="s">
        <v>132</v>
      </c>
      <c r="E124" s="198" t="s">
        <v>1</v>
      </c>
      <c r="F124" s="199" t="s">
        <v>83</v>
      </c>
      <c r="G124" s="197"/>
      <c r="H124" s="200">
        <v>1</v>
      </c>
      <c r="I124" s="201"/>
      <c r="J124" s="197"/>
      <c r="K124" s="197"/>
      <c r="L124" s="202"/>
      <c r="M124" s="203"/>
      <c r="N124" s="204"/>
      <c r="O124" s="204"/>
      <c r="P124" s="204"/>
      <c r="Q124" s="204"/>
      <c r="R124" s="204"/>
      <c r="S124" s="204"/>
      <c r="T124" s="205"/>
      <c r="AT124" s="206" t="s">
        <v>132</v>
      </c>
      <c r="AU124" s="206" t="s">
        <v>83</v>
      </c>
      <c r="AV124" s="12" t="s">
        <v>85</v>
      </c>
      <c r="AW124" s="12" t="s">
        <v>31</v>
      </c>
      <c r="AX124" s="12" t="s">
        <v>75</v>
      </c>
      <c r="AY124" s="206" t="s">
        <v>123</v>
      </c>
    </row>
    <row r="125" spans="1:65" s="14" customFormat="1" ht="11.25">
      <c r="B125" s="218"/>
      <c r="C125" s="219"/>
      <c r="D125" s="191" t="s">
        <v>132</v>
      </c>
      <c r="E125" s="220" t="s">
        <v>1</v>
      </c>
      <c r="F125" s="221" t="s">
        <v>1049</v>
      </c>
      <c r="G125" s="219"/>
      <c r="H125" s="220" t="s">
        <v>1</v>
      </c>
      <c r="I125" s="222"/>
      <c r="J125" s="219"/>
      <c r="K125" s="219"/>
      <c r="L125" s="223"/>
      <c r="M125" s="224"/>
      <c r="N125" s="225"/>
      <c r="O125" s="225"/>
      <c r="P125" s="225"/>
      <c r="Q125" s="225"/>
      <c r="R125" s="225"/>
      <c r="S125" s="225"/>
      <c r="T125" s="226"/>
      <c r="AT125" s="227" t="s">
        <v>132</v>
      </c>
      <c r="AU125" s="227" t="s">
        <v>83</v>
      </c>
      <c r="AV125" s="14" t="s">
        <v>83</v>
      </c>
      <c r="AW125" s="14" t="s">
        <v>31</v>
      </c>
      <c r="AX125" s="14" t="s">
        <v>75</v>
      </c>
      <c r="AY125" s="227" t="s">
        <v>123</v>
      </c>
    </row>
    <row r="126" spans="1:65" s="12" customFormat="1" ht="11.25">
      <c r="B126" s="196"/>
      <c r="C126" s="197"/>
      <c r="D126" s="191" t="s">
        <v>132</v>
      </c>
      <c r="E126" s="198" t="s">
        <v>1</v>
      </c>
      <c r="F126" s="199" t="s">
        <v>83</v>
      </c>
      <c r="G126" s="197"/>
      <c r="H126" s="200">
        <v>1</v>
      </c>
      <c r="I126" s="201"/>
      <c r="J126" s="197"/>
      <c r="K126" s="197"/>
      <c r="L126" s="202"/>
      <c r="M126" s="203"/>
      <c r="N126" s="204"/>
      <c r="O126" s="204"/>
      <c r="P126" s="204"/>
      <c r="Q126" s="204"/>
      <c r="R126" s="204"/>
      <c r="S126" s="204"/>
      <c r="T126" s="205"/>
      <c r="AT126" s="206" t="s">
        <v>132</v>
      </c>
      <c r="AU126" s="206" t="s">
        <v>83</v>
      </c>
      <c r="AV126" s="12" t="s">
        <v>85</v>
      </c>
      <c r="AW126" s="12" t="s">
        <v>31</v>
      </c>
      <c r="AX126" s="12" t="s">
        <v>75</v>
      </c>
      <c r="AY126" s="206" t="s">
        <v>123</v>
      </c>
    </row>
    <row r="127" spans="1:65" s="13" customFormat="1" ht="11.25">
      <c r="B127" s="207"/>
      <c r="C127" s="208"/>
      <c r="D127" s="191" t="s">
        <v>132</v>
      </c>
      <c r="E127" s="209" t="s">
        <v>1</v>
      </c>
      <c r="F127" s="210" t="s">
        <v>134</v>
      </c>
      <c r="G127" s="208"/>
      <c r="H127" s="211">
        <v>3</v>
      </c>
      <c r="I127" s="212"/>
      <c r="J127" s="208"/>
      <c r="K127" s="208"/>
      <c r="L127" s="213"/>
      <c r="M127" s="214"/>
      <c r="N127" s="215"/>
      <c r="O127" s="215"/>
      <c r="P127" s="215"/>
      <c r="Q127" s="215"/>
      <c r="R127" s="215"/>
      <c r="S127" s="215"/>
      <c r="T127" s="216"/>
      <c r="AT127" s="217" t="s">
        <v>132</v>
      </c>
      <c r="AU127" s="217" t="s">
        <v>83</v>
      </c>
      <c r="AV127" s="13" t="s">
        <v>135</v>
      </c>
      <c r="AW127" s="13" t="s">
        <v>31</v>
      </c>
      <c r="AX127" s="13" t="s">
        <v>83</v>
      </c>
      <c r="AY127" s="217" t="s">
        <v>123</v>
      </c>
    </row>
    <row r="128" spans="1:65" s="2" customFormat="1" ht="33" customHeight="1">
      <c r="A128" s="33"/>
      <c r="B128" s="34"/>
      <c r="C128" s="228" t="s">
        <v>85</v>
      </c>
      <c r="D128" s="228" t="s">
        <v>449</v>
      </c>
      <c r="E128" s="229" t="s">
        <v>1050</v>
      </c>
      <c r="F128" s="230" t="s">
        <v>1051</v>
      </c>
      <c r="G128" s="231" t="s">
        <v>127</v>
      </c>
      <c r="H128" s="232">
        <v>9</v>
      </c>
      <c r="I128" s="233"/>
      <c r="J128" s="234">
        <f>ROUND(I128*H128,2)</f>
        <v>0</v>
      </c>
      <c r="K128" s="230" t="s">
        <v>128</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135</v>
      </c>
      <c r="AT128" s="189" t="s">
        <v>449</v>
      </c>
      <c r="AU128" s="189" t="s">
        <v>83</v>
      </c>
      <c r="AY128" s="16" t="s">
        <v>123</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135</v>
      </c>
      <c r="BM128" s="189" t="s">
        <v>1052</v>
      </c>
    </row>
    <row r="129" spans="1:51" s="2" customFormat="1" ht="58.5">
      <c r="A129" s="33"/>
      <c r="B129" s="34"/>
      <c r="C129" s="35"/>
      <c r="D129" s="191" t="s">
        <v>131</v>
      </c>
      <c r="E129" s="35"/>
      <c r="F129" s="192" t="s">
        <v>1053</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131</v>
      </c>
      <c r="AU129" s="16" t="s">
        <v>83</v>
      </c>
    </row>
    <row r="130" spans="1:51" s="14" customFormat="1" ht="11.25">
      <c r="B130" s="218"/>
      <c r="C130" s="219"/>
      <c r="D130" s="191" t="s">
        <v>132</v>
      </c>
      <c r="E130" s="220" t="s">
        <v>1</v>
      </c>
      <c r="F130" s="221" t="s">
        <v>1054</v>
      </c>
      <c r="G130" s="219"/>
      <c r="H130" s="220" t="s">
        <v>1</v>
      </c>
      <c r="I130" s="222"/>
      <c r="J130" s="219"/>
      <c r="K130" s="219"/>
      <c r="L130" s="223"/>
      <c r="M130" s="224"/>
      <c r="N130" s="225"/>
      <c r="O130" s="225"/>
      <c r="P130" s="225"/>
      <c r="Q130" s="225"/>
      <c r="R130" s="225"/>
      <c r="S130" s="225"/>
      <c r="T130" s="226"/>
      <c r="AT130" s="227" t="s">
        <v>132</v>
      </c>
      <c r="AU130" s="227" t="s">
        <v>83</v>
      </c>
      <c r="AV130" s="14" t="s">
        <v>83</v>
      </c>
      <c r="AW130" s="14" t="s">
        <v>31</v>
      </c>
      <c r="AX130" s="14" t="s">
        <v>75</v>
      </c>
      <c r="AY130" s="227" t="s">
        <v>123</v>
      </c>
    </row>
    <row r="131" spans="1:51" s="12" customFormat="1" ht="11.25">
      <c r="B131" s="196"/>
      <c r="C131" s="197"/>
      <c r="D131" s="191" t="s">
        <v>132</v>
      </c>
      <c r="E131" s="198" t="s">
        <v>1</v>
      </c>
      <c r="F131" s="199" t="s">
        <v>85</v>
      </c>
      <c r="G131" s="197"/>
      <c r="H131" s="200">
        <v>2</v>
      </c>
      <c r="I131" s="201"/>
      <c r="J131" s="197"/>
      <c r="K131" s="197"/>
      <c r="L131" s="202"/>
      <c r="M131" s="203"/>
      <c r="N131" s="204"/>
      <c r="O131" s="204"/>
      <c r="P131" s="204"/>
      <c r="Q131" s="204"/>
      <c r="R131" s="204"/>
      <c r="S131" s="204"/>
      <c r="T131" s="205"/>
      <c r="AT131" s="206" t="s">
        <v>132</v>
      </c>
      <c r="AU131" s="206" t="s">
        <v>83</v>
      </c>
      <c r="AV131" s="12" t="s">
        <v>85</v>
      </c>
      <c r="AW131" s="12" t="s">
        <v>31</v>
      </c>
      <c r="AX131" s="12" t="s">
        <v>75</v>
      </c>
      <c r="AY131" s="206" t="s">
        <v>123</v>
      </c>
    </row>
    <row r="132" spans="1:51" s="14" customFormat="1" ht="11.25">
      <c r="B132" s="218"/>
      <c r="C132" s="219"/>
      <c r="D132" s="191" t="s">
        <v>132</v>
      </c>
      <c r="E132" s="220" t="s">
        <v>1</v>
      </c>
      <c r="F132" s="221" t="s">
        <v>1055</v>
      </c>
      <c r="G132" s="219"/>
      <c r="H132" s="220" t="s">
        <v>1</v>
      </c>
      <c r="I132" s="222"/>
      <c r="J132" s="219"/>
      <c r="K132" s="219"/>
      <c r="L132" s="223"/>
      <c r="M132" s="224"/>
      <c r="N132" s="225"/>
      <c r="O132" s="225"/>
      <c r="P132" s="225"/>
      <c r="Q132" s="225"/>
      <c r="R132" s="225"/>
      <c r="S132" s="225"/>
      <c r="T132" s="226"/>
      <c r="AT132" s="227" t="s">
        <v>132</v>
      </c>
      <c r="AU132" s="227" t="s">
        <v>83</v>
      </c>
      <c r="AV132" s="14" t="s">
        <v>83</v>
      </c>
      <c r="AW132" s="14" t="s">
        <v>31</v>
      </c>
      <c r="AX132" s="14" t="s">
        <v>75</v>
      </c>
      <c r="AY132" s="227" t="s">
        <v>123</v>
      </c>
    </row>
    <row r="133" spans="1:51" s="12" customFormat="1" ht="11.25">
      <c r="B133" s="196"/>
      <c r="C133" s="197"/>
      <c r="D133" s="191" t="s">
        <v>132</v>
      </c>
      <c r="E133" s="198" t="s">
        <v>1</v>
      </c>
      <c r="F133" s="199" t="s">
        <v>85</v>
      </c>
      <c r="G133" s="197"/>
      <c r="H133" s="200">
        <v>2</v>
      </c>
      <c r="I133" s="201"/>
      <c r="J133" s="197"/>
      <c r="K133" s="197"/>
      <c r="L133" s="202"/>
      <c r="M133" s="203"/>
      <c r="N133" s="204"/>
      <c r="O133" s="204"/>
      <c r="P133" s="204"/>
      <c r="Q133" s="204"/>
      <c r="R133" s="204"/>
      <c r="S133" s="204"/>
      <c r="T133" s="205"/>
      <c r="AT133" s="206" t="s">
        <v>132</v>
      </c>
      <c r="AU133" s="206" t="s">
        <v>83</v>
      </c>
      <c r="AV133" s="12" t="s">
        <v>85</v>
      </c>
      <c r="AW133" s="12" t="s">
        <v>31</v>
      </c>
      <c r="AX133" s="12" t="s">
        <v>75</v>
      </c>
      <c r="AY133" s="206" t="s">
        <v>123</v>
      </c>
    </row>
    <row r="134" spans="1:51" s="14" customFormat="1" ht="11.25">
      <c r="B134" s="218"/>
      <c r="C134" s="219"/>
      <c r="D134" s="191" t="s">
        <v>132</v>
      </c>
      <c r="E134" s="220" t="s">
        <v>1</v>
      </c>
      <c r="F134" s="221" t="s">
        <v>1056</v>
      </c>
      <c r="G134" s="219"/>
      <c r="H134" s="220" t="s">
        <v>1</v>
      </c>
      <c r="I134" s="222"/>
      <c r="J134" s="219"/>
      <c r="K134" s="219"/>
      <c r="L134" s="223"/>
      <c r="M134" s="224"/>
      <c r="N134" s="225"/>
      <c r="O134" s="225"/>
      <c r="P134" s="225"/>
      <c r="Q134" s="225"/>
      <c r="R134" s="225"/>
      <c r="S134" s="225"/>
      <c r="T134" s="226"/>
      <c r="AT134" s="227" t="s">
        <v>132</v>
      </c>
      <c r="AU134" s="227" t="s">
        <v>83</v>
      </c>
      <c r="AV134" s="14" t="s">
        <v>83</v>
      </c>
      <c r="AW134" s="14" t="s">
        <v>31</v>
      </c>
      <c r="AX134" s="14" t="s">
        <v>75</v>
      </c>
      <c r="AY134" s="227" t="s">
        <v>123</v>
      </c>
    </row>
    <row r="135" spans="1:51" s="12" customFormat="1" ht="11.25">
      <c r="B135" s="196"/>
      <c r="C135" s="197"/>
      <c r="D135" s="191" t="s">
        <v>132</v>
      </c>
      <c r="E135" s="198" t="s">
        <v>1</v>
      </c>
      <c r="F135" s="199" t="s">
        <v>83</v>
      </c>
      <c r="G135" s="197"/>
      <c r="H135" s="200">
        <v>1</v>
      </c>
      <c r="I135" s="201"/>
      <c r="J135" s="197"/>
      <c r="K135" s="197"/>
      <c r="L135" s="202"/>
      <c r="M135" s="203"/>
      <c r="N135" s="204"/>
      <c r="O135" s="204"/>
      <c r="P135" s="204"/>
      <c r="Q135" s="204"/>
      <c r="R135" s="204"/>
      <c r="S135" s="204"/>
      <c r="T135" s="205"/>
      <c r="AT135" s="206" t="s">
        <v>132</v>
      </c>
      <c r="AU135" s="206" t="s">
        <v>83</v>
      </c>
      <c r="AV135" s="12" t="s">
        <v>85</v>
      </c>
      <c r="AW135" s="12" t="s">
        <v>31</v>
      </c>
      <c r="AX135" s="12" t="s">
        <v>75</v>
      </c>
      <c r="AY135" s="206" t="s">
        <v>123</v>
      </c>
    </row>
    <row r="136" spans="1:51" s="14" customFormat="1" ht="11.25">
      <c r="B136" s="218"/>
      <c r="C136" s="219"/>
      <c r="D136" s="191" t="s">
        <v>132</v>
      </c>
      <c r="E136" s="220" t="s">
        <v>1</v>
      </c>
      <c r="F136" s="221" t="s">
        <v>1057</v>
      </c>
      <c r="G136" s="219"/>
      <c r="H136" s="220" t="s">
        <v>1</v>
      </c>
      <c r="I136" s="222"/>
      <c r="J136" s="219"/>
      <c r="K136" s="219"/>
      <c r="L136" s="223"/>
      <c r="M136" s="224"/>
      <c r="N136" s="225"/>
      <c r="O136" s="225"/>
      <c r="P136" s="225"/>
      <c r="Q136" s="225"/>
      <c r="R136" s="225"/>
      <c r="S136" s="225"/>
      <c r="T136" s="226"/>
      <c r="AT136" s="227" t="s">
        <v>132</v>
      </c>
      <c r="AU136" s="227" t="s">
        <v>83</v>
      </c>
      <c r="AV136" s="14" t="s">
        <v>83</v>
      </c>
      <c r="AW136" s="14" t="s">
        <v>31</v>
      </c>
      <c r="AX136" s="14" t="s">
        <v>75</v>
      </c>
      <c r="AY136" s="227" t="s">
        <v>123</v>
      </c>
    </row>
    <row r="137" spans="1:51" s="12" customFormat="1" ht="11.25">
      <c r="B137" s="196"/>
      <c r="C137" s="197"/>
      <c r="D137" s="191" t="s">
        <v>132</v>
      </c>
      <c r="E137" s="198" t="s">
        <v>1</v>
      </c>
      <c r="F137" s="199" t="s">
        <v>83</v>
      </c>
      <c r="G137" s="197"/>
      <c r="H137" s="200">
        <v>1</v>
      </c>
      <c r="I137" s="201"/>
      <c r="J137" s="197"/>
      <c r="K137" s="197"/>
      <c r="L137" s="202"/>
      <c r="M137" s="203"/>
      <c r="N137" s="204"/>
      <c r="O137" s="204"/>
      <c r="P137" s="204"/>
      <c r="Q137" s="204"/>
      <c r="R137" s="204"/>
      <c r="S137" s="204"/>
      <c r="T137" s="205"/>
      <c r="AT137" s="206" t="s">
        <v>132</v>
      </c>
      <c r="AU137" s="206" t="s">
        <v>83</v>
      </c>
      <c r="AV137" s="12" t="s">
        <v>85</v>
      </c>
      <c r="AW137" s="12" t="s">
        <v>31</v>
      </c>
      <c r="AX137" s="12" t="s">
        <v>75</v>
      </c>
      <c r="AY137" s="206" t="s">
        <v>123</v>
      </c>
    </row>
    <row r="138" spans="1:51" s="14" customFormat="1" ht="11.25">
      <c r="B138" s="218"/>
      <c r="C138" s="219"/>
      <c r="D138" s="191" t="s">
        <v>132</v>
      </c>
      <c r="E138" s="220" t="s">
        <v>1</v>
      </c>
      <c r="F138" s="221" t="s">
        <v>1058</v>
      </c>
      <c r="G138" s="219"/>
      <c r="H138" s="220" t="s">
        <v>1</v>
      </c>
      <c r="I138" s="222"/>
      <c r="J138" s="219"/>
      <c r="K138" s="219"/>
      <c r="L138" s="223"/>
      <c r="M138" s="224"/>
      <c r="N138" s="225"/>
      <c r="O138" s="225"/>
      <c r="P138" s="225"/>
      <c r="Q138" s="225"/>
      <c r="R138" s="225"/>
      <c r="S138" s="225"/>
      <c r="T138" s="226"/>
      <c r="AT138" s="227" t="s">
        <v>132</v>
      </c>
      <c r="AU138" s="227" t="s">
        <v>83</v>
      </c>
      <c r="AV138" s="14" t="s">
        <v>83</v>
      </c>
      <c r="AW138" s="14" t="s">
        <v>31</v>
      </c>
      <c r="AX138" s="14" t="s">
        <v>75</v>
      </c>
      <c r="AY138" s="227" t="s">
        <v>123</v>
      </c>
    </row>
    <row r="139" spans="1:51" s="12" customFormat="1" ht="11.25">
      <c r="B139" s="196"/>
      <c r="C139" s="197"/>
      <c r="D139" s="191" t="s">
        <v>132</v>
      </c>
      <c r="E139" s="198" t="s">
        <v>1</v>
      </c>
      <c r="F139" s="199" t="s">
        <v>83</v>
      </c>
      <c r="G139" s="197"/>
      <c r="H139" s="200">
        <v>1</v>
      </c>
      <c r="I139" s="201"/>
      <c r="J139" s="197"/>
      <c r="K139" s="197"/>
      <c r="L139" s="202"/>
      <c r="M139" s="203"/>
      <c r="N139" s="204"/>
      <c r="O139" s="204"/>
      <c r="P139" s="204"/>
      <c r="Q139" s="204"/>
      <c r="R139" s="204"/>
      <c r="S139" s="204"/>
      <c r="T139" s="205"/>
      <c r="AT139" s="206" t="s">
        <v>132</v>
      </c>
      <c r="AU139" s="206" t="s">
        <v>83</v>
      </c>
      <c r="AV139" s="12" t="s">
        <v>85</v>
      </c>
      <c r="AW139" s="12" t="s">
        <v>31</v>
      </c>
      <c r="AX139" s="12" t="s">
        <v>75</v>
      </c>
      <c r="AY139" s="206" t="s">
        <v>123</v>
      </c>
    </row>
    <row r="140" spans="1:51" s="14" customFormat="1" ht="11.25">
      <c r="B140" s="218"/>
      <c r="C140" s="219"/>
      <c r="D140" s="191" t="s">
        <v>132</v>
      </c>
      <c r="E140" s="220" t="s">
        <v>1</v>
      </c>
      <c r="F140" s="221" t="s">
        <v>1059</v>
      </c>
      <c r="G140" s="219"/>
      <c r="H140" s="220" t="s">
        <v>1</v>
      </c>
      <c r="I140" s="222"/>
      <c r="J140" s="219"/>
      <c r="K140" s="219"/>
      <c r="L140" s="223"/>
      <c r="M140" s="224"/>
      <c r="N140" s="225"/>
      <c r="O140" s="225"/>
      <c r="P140" s="225"/>
      <c r="Q140" s="225"/>
      <c r="R140" s="225"/>
      <c r="S140" s="225"/>
      <c r="T140" s="226"/>
      <c r="AT140" s="227" t="s">
        <v>132</v>
      </c>
      <c r="AU140" s="227" t="s">
        <v>83</v>
      </c>
      <c r="AV140" s="14" t="s">
        <v>83</v>
      </c>
      <c r="AW140" s="14" t="s">
        <v>31</v>
      </c>
      <c r="AX140" s="14" t="s">
        <v>75</v>
      </c>
      <c r="AY140" s="227" t="s">
        <v>123</v>
      </c>
    </row>
    <row r="141" spans="1:51" s="12" customFormat="1" ht="11.25">
      <c r="B141" s="196"/>
      <c r="C141" s="197"/>
      <c r="D141" s="191" t="s">
        <v>132</v>
      </c>
      <c r="E141" s="198" t="s">
        <v>1</v>
      </c>
      <c r="F141" s="199" t="s">
        <v>83</v>
      </c>
      <c r="G141" s="197"/>
      <c r="H141" s="200">
        <v>1</v>
      </c>
      <c r="I141" s="201"/>
      <c r="J141" s="197"/>
      <c r="K141" s="197"/>
      <c r="L141" s="202"/>
      <c r="M141" s="203"/>
      <c r="N141" s="204"/>
      <c r="O141" s="204"/>
      <c r="P141" s="204"/>
      <c r="Q141" s="204"/>
      <c r="R141" s="204"/>
      <c r="S141" s="204"/>
      <c r="T141" s="205"/>
      <c r="AT141" s="206" t="s">
        <v>132</v>
      </c>
      <c r="AU141" s="206" t="s">
        <v>83</v>
      </c>
      <c r="AV141" s="12" t="s">
        <v>85</v>
      </c>
      <c r="AW141" s="12" t="s">
        <v>31</v>
      </c>
      <c r="AX141" s="12" t="s">
        <v>75</v>
      </c>
      <c r="AY141" s="206" t="s">
        <v>123</v>
      </c>
    </row>
    <row r="142" spans="1:51" s="14" customFormat="1" ht="11.25">
      <c r="B142" s="218"/>
      <c r="C142" s="219"/>
      <c r="D142" s="191" t="s">
        <v>132</v>
      </c>
      <c r="E142" s="220" t="s">
        <v>1</v>
      </c>
      <c r="F142" s="221" t="s">
        <v>1060</v>
      </c>
      <c r="G142" s="219"/>
      <c r="H142" s="220" t="s">
        <v>1</v>
      </c>
      <c r="I142" s="222"/>
      <c r="J142" s="219"/>
      <c r="K142" s="219"/>
      <c r="L142" s="223"/>
      <c r="M142" s="224"/>
      <c r="N142" s="225"/>
      <c r="O142" s="225"/>
      <c r="P142" s="225"/>
      <c r="Q142" s="225"/>
      <c r="R142" s="225"/>
      <c r="S142" s="225"/>
      <c r="T142" s="226"/>
      <c r="AT142" s="227" t="s">
        <v>132</v>
      </c>
      <c r="AU142" s="227" t="s">
        <v>83</v>
      </c>
      <c r="AV142" s="14" t="s">
        <v>83</v>
      </c>
      <c r="AW142" s="14" t="s">
        <v>31</v>
      </c>
      <c r="AX142" s="14" t="s">
        <v>75</v>
      </c>
      <c r="AY142" s="227" t="s">
        <v>123</v>
      </c>
    </row>
    <row r="143" spans="1:51" s="12" customFormat="1" ht="11.25">
      <c r="B143" s="196"/>
      <c r="C143" s="197"/>
      <c r="D143" s="191" t="s">
        <v>132</v>
      </c>
      <c r="E143" s="198" t="s">
        <v>1</v>
      </c>
      <c r="F143" s="199" t="s">
        <v>83</v>
      </c>
      <c r="G143" s="197"/>
      <c r="H143" s="200">
        <v>1</v>
      </c>
      <c r="I143" s="201"/>
      <c r="J143" s="197"/>
      <c r="K143" s="197"/>
      <c r="L143" s="202"/>
      <c r="M143" s="203"/>
      <c r="N143" s="204"/>
      <c r="O143" s="204"/>
      <c r="P143" s="204"/>
      <c r="Q143" s="204"/>
      <c r="R143" s="204"/>
      <c r="S143" s="204"/>
      <c r="T143" s="205"/>
      <c r="AT143" s="206" t="s">
        <v>132</v>
      </c>
      <c r="AU143" s="206" t="s">
        <v>83</v>
      </c>
      <c r="AV143" s="12" t="s">
        <v>85</v>
      </c>
      <c r="AW143" s="12" t="s">
        <v>31</v>
      </c>
      <c r="AX143" s="12" t="s">
        <v>75</v>
      </c>
      <c r="AY143" s="206" t="s">
        <v>123</v>
      </c>
    </row>
    <row r="144" spans="1:51" s="13" customFormat="1" ht="11.25">
      <c r="B144" s="207"/>
      <c r="C144" s="208"/>
      <c r="D144" s="191" t="s">
        <v>132</v>
      </c>
      <c r="E144" s="209" t="s">
        <v>1</v>
      </c>
      <c r="F144" s="210" t="s">
        <v>134</v>
      </c>
      <c r="G144" s="208"/>
      <c r="H144" s="211">
        <v>9</v>
      </c>
      <c r="I144" s="212"/>
      <c r="J144" s="208"/>
      <c r="K144" s="208"/>
      <c r="L144" s="213"/>
      <c r="M144" s="237"/>
      <c r="N144" s="238"/>
      <c r="O144" s="238"/>
      <c r="P144" s="238"/>
      <c r="Q144" s="238"/>
      <c r="R144" s="238"/>
      <c r="S144" s="238"/>
      <c r="T144" s="239"/>
      <c r="AT144" s="217" t="s">
        <v>132</v>
      </c>
      <c r="AU144" s="217" t="s">
        <v>83</v>
      </c>
      <c r="AV144" s="13" t="s">
        <v>135</v>
      </c>
      <c r="AW144" s="13" t="s">
        <v>31</v>
      </c>
      <c r="AX144" s="13" t="s">
        <v>83</v>
      </c>
      <c r="AY144" s="217" t="s">
        <v>123</v>
      </c>
    </row>
    <row r="145" spans="1:31" s="2" customFormat="1" ht="6.95" customHeight="1">
      <c r="A145" s="33"/>
      <c r="B145" s="53"/>
      <c r="C145" s="54"/>
      <c r="D145" s="54"/>
      <c r="E145" s="54"/>
      <c r="F145" s="54"/>
      <c r="G145" s="54"/>
      <c r="H145" s="54"/>
      <c r="I145" s="54"/>
      <c r="J145" s="54"/>
      <c r="K145" s="54"/>
      <c r="L145" s="38"/>
      <c r="M145" s="33"/>
      <c r="O145" s="33"/>
      <c r="P145" s="33"/>
      <c r="Q145" s="33"/>
      <c r="R145" s="33"/>
      <c r="S145" s="33"/>
      <c r="T145" s="33"/>
      <c r="U145" s="33"/>
      <c r="V145" s="33"/>
      <c r="W145" s="33"/>
      <c r="X145" s="33"/>
      <c r="Y145" s="33"/>
      <c r="Z145" s="33"/>
      <c r="AA145" s="33"/>
      <c r="AB145" s="33"/>
      <c r="AC145" s="33"/>
      <c r="AD145" s="33"/>
      <c r="AE145" s="33"/>
    </row>
  </sheetData>
  <sheetProtection algorithmName="SHA-512" hashValue="aVGLF5Gd78Fbd2cZbX0p63oNHiHwaLau3waiPk4/BGrtDXVTcPN3vhcikJRuCv55Epgyrx7yTpHyzCRx6RgCyQ==" saltValue="ZKvkxYJ2pZskVTnOEi8kNDWT+d9WfZqz+7YtQDiux8JHRl2SrBESBoLGVUhT/eAsaD83998v/IdKDUDh3VPIzA==" spinCount="100000" sheet="1" objects="1" scenarios="1" formatColumns="0" formatRows="0" autoFilter="0"/>
  <autoFilter ref="C116:K14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1"/>
      <c r="M2" s="281"/>
      <c r="N2" s="281"/>
      <c r="O2" s="281"/>
      <c r="P2" s="281"/>
      <c r="Q2" s="281"/>
      <c r="R2" s="281"/>
      <c r="S2" s="281"/>
      <c r="T2" s="281"/>
      <c r="U2" s="281"/>
      <c r="V2" s="281"/>
      <c r="AT2" s="16" t="s">
        <v>94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95</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2" t="str">
        <f>'Rekapitulace stavby'!K6</f>
        <v>Oprava trati v úseku Nymburk - Mladá Boleslav</v>
      </c>
      <c r="F7" s="283"/>
      <c r="G7" s="283"/>
      <c r="H7" s="283"/>
      <c r="L7" s="19"/>
    </row>
    <row r="8" spans="1:46" s="2" customFormat="1" ht="12" hidden="1" customHeight="1">
      <c r="A8" s="33"/>
      <c r="B8" s="38"/>
      <c r="C8" s="33"/>
      <c r="D8" s="111" t="s">
        <v>96</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4" t="s">
        <v>1061</v>
      </c>
      <c r="F9" s="285"/>
      <c r="G9" s="285"/>
      <c r="H9" s="285"/>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16. 2. 2021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6" t="str">
        <f>'Rekapitulace stavby'!E14</f>
        <v>Vyplň údaj</v>
      </c>
      <c r="F18" s="287"/>
      <c r="G18" s="287"/>
      <c r="H18" s="287"/>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8" t="s">
        <v>1</v>
      </c>
      <c r="F27" s="288"/>
      <c r="G27" s="288"/>
      <c r="H27" s="288"/>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ROUND((SUM(BE117:BE147)),  2)</f>
        <v>0</v>
      </c>
      <c r="G33" s="33"/>
      <c r="H33" s="33"/>
      <c r="I33" s="123">
        <v>0.21</v>
      </c>
      <c r="J33" s="122">
        <f>ROUND(((SUM(BE117:BE147))*I33),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ROUND((SUM(BF117:BF147)),  2)</f>
        <v>0</v>
      </c>
      <c r="G34" s="33"/>
      <c r="H34" s="33"/>
      <c r="I34" s="123">
        <v>0.15</v>
      </c>
      <c r="J34" s="122">
        <f>ROUND(((SUM(BF117:BF147))*I34),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98</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9" t="str">
        <f>E7</f>
        <v>Oprava trati v úseku Nymburk - Mladá Boleslav</v>
      </c>
      <c r="F85" s="290"/>
      <c r="G85" s="290"/>
      <c r="H85" s="290"/>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96</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1" t="str">
        <f>E9</f>
        <v>SO 04 - VON</v>
      </c>
      <c r="F87" s="291"/>
      <c r="G87" s="291"/>
      <c r="H87" s="291"/>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16. 2. 2021</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Ing.Toláš Josef</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99</v>
      </c>
      <c r="D94" s="143"/>
      <c r="E94" s="143"/>
      <c r="F94" s="143"/>
      <c r="G94" s="143"/>
      <c r="H94" s="143"/>
      <c r="I94" s="143"/>
      <c r="J94" s="144" t="s">
        <v>100</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101</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102</v>
      </c>
    </row>
    <row r="97" spans="1:31" s="9" customFormat="1" ht="24.95" customHeight="1">
      <c r="B97" s="146"/>
      <c r="C97" s="147"/>
      <c r="D97" s="148" t="s">
        <v>107</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108</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9" t="str">
        <f>E7</f>
        <v>Oprava trati v úseku Nymburk - Mladá Boleslav</v>
      </c>
      <c r="F107" s="290"/>
      <c r="G107" s="290"/>
      <c r="H107" s="290"/>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1" t="str">
        <f>E9</f>
        <v>SO 04 - VON</v>
      </c>
      <c r="F109" s="291"/>
      <c r="G109" s="291"/>
      <c r="H109" s="291"/>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16. 2. 2021</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Ing.Toláš Josef</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109</v>
      </c>
      <c r="D116" s="155" t="s">
        <v>60</v>
      </c>
      <c r="E116" s="155" t="s">
        <v>56</v>
      </c>
      <c r="F116" s="155" t="s">
        <v>57</v>
      </c>
      <c r="G116" s="155" t="s">
        <v>110</v>
      </c>
      <c r="H116" s="155" t="s">
        <v>111</v>
      </c>
      <c r="I116" s="155" t="s">
        <v>112</v>
      </c>
      <c r="J116" s="155" t="s">
        <v>100</v>
      </c>
      <c r="K116" s="156" t="s">
        <v>113</v>
      </c>
      <c r="L116" s="157"/>
      <c r="M116" s="74" t="s">
        <v>1</v>
      </c>
      <c r="N116" s="75" t="s">
        <v>39</v>
      </c>
      <c r="O116" s="75" t="s">
        <v>114</v>
      </c>
      <c r="P116" s="75" t="s">
        <v>115</v>
      </c>
      <c r="Q116" s="75" t="s">
        <v>116</v>
      </c>
      <c r="R116" s="75" t="s">
        <v>117</v>
      </c>
      <c r="S116" s="75" t="s">
        <v>118</v>
      </c>
      <c r="T116" s="76" t="s">
        <v>119</v>
      </c>
      <c r="U116" s="152"/>
      <c r="V116" s="152"/>
      <c r="W116" s="152"/>
      <c r="X116" s="152"/>
      <c r="Y116" s="152"/>
      <c r="Z116" s="152"/>
      <c r="AA116" s="152"/>
      <c r="AB116" s="152"/>
      <c r="AC116" s="152"/>
      <c r="AD116" s="152"/>
      <c r="AE116" s="152"/>
    </row>
    <row r="117" spans="1:65" s="2" customFormat="1" ht="22.9" customHeight="1">
      <c r="A117" s="33"/>
      <c r="B117" s="34"/>
      <c r="C117" s="81" t="s">
        <v>120</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102</v>
      </c>
      <c r="BK117" s="162">
        <f>BK118</f>
        <v>0</v>
      </c>
    </row>
    <row r="118" spans="1:65" s="11" customFormat="1" ht="25.9" customHeight="1">
      <c r="B118" s="163"/>
      <c r="C118" s="164"/>
      <c r="D118" s="165" t="s">
        <v>74</v>
      </c>
      <c r="E118" s="166" t="s">
        <v>843</v>
      </c>
      <c r="F118" s="166" t="s">
        <v>844</v>
      </c>
      <c r="G118" s="164"/>
      <c r="H118" s="164"/>
      <c r="I118" s="167"/>
      <c r="J118" s="168">
        <f>BK118</f>
        <v>0</v>
      </c>
      <c r="K118" s="164"/>
      <c r="L118" s="169"/>
      <c r="M118" s="170"/>
      <c r="N118" s="171"/>
      <c r="O118" s="171"/>
      <c r="P118" s="172">
        <f>SUM(P119:P147)</f>
        <v>0</v>
      </c>
      <c r="Q118" s="171"/>
      <c r="R118" s="172">
        <f>SUM(R119:R147)</f>
        <v>0</v>
      </c>
      <c r="S118" s="171"/>
      <c r="T118" s="173">
        <f>SUM(T119:T147)</f>
        <v>0</v>
      </c>
      <c r="AR118" s="174" t="s">
        <v>175</v>
      </c>
      <c r="AT118" s="175" t="s">
        <v>74</v>
      </c>
      <c r="AU118" s="175" t="s">
        <v>75</v>
      </c>
      <c r="AY118" s="174" t="s">
        <v>123</v>
      </c>
      <c r="BK118" s="176">
        <f>SUM(BK119:BK147)</f>
        <v>0</v>
      </c>
    </row>
    <row r="119" spans="1:65" s="2" customFormat="1" ht="21.75" customHeight="1">
      <c r="A119" s="33"/>
      <c r="B119" s="34"/>
      <c r="C119" s="228" t="s">
        <v>83</v>
      </c>
      <c r="D119" s="228" t="s">
        <v>449</v>
      </c>
      <c r="E119" s="229" t="s">
        <v>1062</v>
      </c>
      <c r="F119" s="230" t="s">
        <v>1063</v>
      </c>
      <c r="G119" s="231" t="s">
        <v>127</v>
      </c>
      <c r="H119" s="232">
        <v>1</v>
      </c>
      <c r="I119" s="233"/>
      <c r="J119" s="234">
        <f>ROUND(I119*H119,2)</f>
        <v>0</v>
      </c>
      <c r="K119" s="230" t="s">
        <v>128</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135</v>
      </c>
      <c r="AT119" s="189" t="s">
        <v>449</v>
      </c>
      <c r="AU119" s="189" t="s">
        <v>83</v>
      </c>
      <c r="AY119" s="16" t="s">
        <v>123</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135</v>
      </c>
      <c r="BM119" s="189" t="s">
        <v>1064</v>
      </c>
    </row>
    <row r="120" spans="1:65" s="2" customFormat="1" ht="11.25">
      <c r="A120" s="33"/>
      <c r="B120" s="34"/>
      <c r="C120" s="35"/>
      <c r="D120" s="191" t="s">
        <v>131</v>
      </c>
      <c r="E120" s="35"/>
      <c r="F120" s="192" t="s">
        <v>1063</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131</v>
      </c>
      <c r="AU120" s="16" t="s">
        <v>83</v>
      </c>
    </row>
    <row r="121" spans="1:65" s="12" customFormat="1" ht="11.25">
      <c r="B121" s="196"/>
      <c r="C121" s="197"/>
      <c r="D121" s="191" t="s">
        <v>132</v>
      </c>
      <c r="E121" s="198" t="s">
        <v>1</v>
      </c>
      <c r="F121" s="199" t="s">
        <v>83</v>
      </c>
      <c r="G121" s="197"/>
      <c r="H121" s="200">
        <v>1</v>
      </c>
      <c r="I121" s="201"/>
      <c r="J121" s="197"/>
      <c r="K121" s="197"/>
      <c r="L121" s="202"/>
      <c r="M121" s="203"/>
      <c r="N121" s="204"/>
      <c r="O121" s="204"/>
      <c r="P121" s="204"/>
      <c r="Q121" s="204"/>
      <c r="R121" s="204"/>
      <c r="S121" s="204"/>
      <c r="T121" s="205"/>
      <c r="AT121" s="206" t="s">
        <v>132</v>
      </c>
      <c r="AU121" s="206" t="s">
        <v>83</v>
      </c>
      <c r="AV121" s="12" t="s">
        <v>85</v>
      </c>
      <c r="AW121" s="12" t="s">
        <v>31</v>
      </c>
      <c r="AX121" s="12" t="s">
        <v>75</v>
      </c>
      <c r="AY121" s="206" t="s">
        <v>123</v>
      </c>
    </row>
    <row r="122" spans="1:65" s="13" customFormat="1" ht="11.25">
      <c r="B122" s="207"/>
      <c r="C122" s="208"/>
      <c r="D122" s="191" t="s">
        <v>132</v>
      </c>
      <c r="E122" s="209" t="s">
        <v>1</v>
      </c>
      <c r="F122" s="210" t="s">
        <v>134</v>
      </c>
      <c r="G122" s="208"/>
      <c r="H122" s="211">
        <v>1</v>
      </c>
      <c r="I122" s="212"/>
      <c r="J122" s="208"/>
      <c r="K122" s="208"/>
      <c r="L122" s="213"/>
      <c r="M122" s="214"/>
      <c r="N122" s="215"/>
      <c r="O122" s="215"/>
      <c r="P122" s="215"/>
      <c r="Q122" s="215"/>
      <c r="R122" s="215"/>
      <c r="S122" s="215"/>
      <c r="T122" s="216"/>
      <c r="AT122" s="217" t="s">
        <v>132</v>
      </c>
      <c r="AU122" s="217" t="s">
        <v>83</v>
      </c>
      <c r="AV122" s="13" t="s">
        <v>135</v>
      </c>
      <c r="AW122" s="13" t="s">
        <v>31</v>
      </c>
      <c r="AX122" s="13" t="s">
        <v>83</v>
      </c>
      <c r="AY122" s="217" t="s">
        <v>123</v>
      </c>
    </row>
    <row r="123" spans="1:65" s="2" customFormat="1" ht="24">
      <c r="A123" s="33"/>
      <c r="B123" s="34"/>
      <c r="C123" s="228" t="s">
        <v>85</v>
      </c>
      <c r="D123" s="228" t="s">
        <v>449</v>
      </c>
      <c r="E123" s="229" t="s">
        <v>1065</v>
      </c>
      <c r="F123" s="230" t="s">
        <v>1066</v>
      </c>
      <c r="G123" s="231" t="s">
        <v>127</v>
      </c>
      <c r="H123" s="232">
        <v>1</v>
      </c>
      <c r="I123" s="233"/>
      <c r="J123" s="234">
        <f>ROUND(I123*H123,2)</f>
        <v>0</v>
      </c>
      <c r="K123" s="230" t="s">
        <v>128</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135</v>
      </c>
      <c r="AT123" s="189" t="s">
        <v>449</v>
      </c>
      <c r="AU123" s="189" t="s">
        <v>83</v>
      </c>
      <c r="AY123" s="16" t="s">
        <v>123</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135</v>
      </c>
      <c r="BM123" s="189" t="s">
        <v>1067</v>
      </c>
    </row>
    <row r="124" spans="1:65" s="2" customFormat="1" ht="11.25">
      <c r="A124" s="33"/>
      <c r="B124" s="34"/>
      <c r="C124" s="35"/>
      <c r="D124" s="191" t="s">
        <v>131</v>
      </c>
      <c r="E124" s="35"/>
      <c r="F124" s="192" t="s">
        <v>1066</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131</v>
      </c>
      <c r="AU124" s="16" t="s">
        <v>83</v>
      </c>
    </row>
    <row r="125" spans="1:65" s="12" customFormat="1" ht="11.25">
      <c r="B125" s="196"/>
      <c r="C125" s="197"/>
      <c r="D125" s="191" t="s">
        <v>132</v>
      </c>
      <c r="E125" s="198" t="s">
        <v>1</v>
      </c>
      <c r="F125" s="199" t="s">
        <v>83</v>
      </c>
      <c r="G125" s="197"/>
      <c r="H125" s="200">
        <v>1</v>
      </c>
      <c r="I125" s="201"/>
      <c r="J125" s="197"/>
      <c r="K125" s="197"/>
      <c r="L125" s="202"/>
      <c r="M125" s="203"/>
      <c r="N125" s="204"/>
      <c r="O125" s="204"/>
      <c r="P125" s="204"/>
      <c r="Q125" s="204"/>
      <c r="R125" s="204"/>
      <c r="S125" s="204"/>
      <c r="T125" s="205"/>
      <c r="AT125" s="206" t="s">
        <v>132</v>
      </c>
      <c r="AU125" s="206" t="s">
        <v>83</v>
      </c>
      <c r="AV125" s="12" t="s">
        <v>85</v>
      </c>
      <c r="AW125" s="12" t="s">
        <v>31</v>
      </c>
      <c r="AX125" s="12" t="s">
        <v>75</v>
      </c>
      <c r="AY125" s="206" t="s">
        <v>123</v>
      </c>
    </row>
    <row r="126" spans="1:65" s="13" customFormat="1" ht="11.25">
      <c r="B126" s="207"/>
      <c r="C126" s="208"/>
      <c r="D126" s="191" t="s">
        <v>132</v>
      </c>
      <c r="E126" s="209" t="s">
        <v>1</v>
      </c>
      <c r="F126" s="210" t="s">
        <v>134</v>
      </c>
      <c r="G126" s="208"/>
      <c r="H126" s="211">
        <v>1</v>
      </c>
      <c r="I126" s="212"/>
      <c r="J126" s="208"/>
      <c r="K126" s="208"/>
      <c r="L126" s="213"/>
      <c r="M126" s="214"/>
      <c r="N126" s="215"/>
      <c r="O126" s="215"/>
      <c r="P126" s="215"/>
      <c r="Q126" s="215"/>
      <c r="R126" s="215"/>
      <c r="S126" s="215"/>
      <c r="T126" s="216"/>
      <c r="AT126" s="217" t="s">
        <v>132</v>
      </c>
      <c r="AU126" s="217" t="s">
        <v>83</v>
      </c>
      <c r="AV126" s="13" t="s">
        <v>135</v>
      </c>
      <c r="AW126" s="13" t="s">
        <v>31</v>
      </c>
      <c r="AX126" s="13" t="s">
        <v>83</v>
      </c>
      <c r="AY126" s="217" t="s">
        <v>123</v>
      </c>
    </row>
    <row r="127" spans="1:65" s="2" customFormat="1" ht="24">
      <c r="A127" s="33"/>
      <c r="B127" s="34"/>
      <c r="C127" s="228" t="s">
        <v>151</v>
      </c>
      <c r="D127" s="228" t="s">
        <v>449</v>
      </c>
      <c r="E127" s="229" t="s">
        <v>1068</v>
      </c>
      <c r="F127" s="230" t="s">
        <v>1069</v>
      </c>
      <c r="G127" s="231" t="s">
        <v>1070</v>
      </c>
      <c r="H127" s="232">
        <v>120</v>
      </c>
      <c r="I127" s="233"/>
      <c r="J127" s="234">
        <f>ROUND(I127*H127,2)</f>
        <v>0</v>
      </c>
      <c r="K127" s="230" t="s">
        <v>128</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954</v>
      </c>
      <c r="AT127" s="189" t="s">
        <v>449</v>
      </c>
      <c r="AU127" s="189" t="s">
        <v>83</v>
      </c>
      <c r="AY127" s="16" t="s">
        <v>123</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954</v>
      </c>
      <c r="BM127" s="189" t="s">
        <v>1071</v>
      </c>
    </row>
    <row r="128" spans="1:65" s="2" customFormat="1" ht="48.75">
      <c r="A128" s="33"/>
      <c r="B128" s="34"/>
      <c r="C128" s="35"/>
      <c r="D128" s="191" t="s">
        <v>131</v>
      </c>
      <c r="E128" s="35"/>
      <c r="F128" s="192" t="s">
        <v>1072</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131</v>
      </c>
      <c r="AU128" s="16" t="s">
        <v>83</v>
      </c>
    </row>
    <row r="129" spans="1:65" s="12" customFormat="1" ht="11.25">
      <c r="B129" s="196"/>
      <c r="C129" s="197"/>
      <c r="D129" s="191" t="s">
        <v>132</v>
      </c>
      <c r="E129" s="198" t="s">
        <v>1</v>
      </c>
      <c r="F129" s="199" t="s">
        <v>1073</v>
      </c>
      <c r="G129" s="197"/>
      <c r="H129" s="200">
        <v>120</v>
      </c>
      <c r="I129" s="201"/>
      <c r="J129" s="197"/>
      <c r="K129" s="197"/>
      <c r="L129" s="202"/>
      <c r="M129" s="203"/>
      <c r="N129" s="204"/>
      <c r="O129" s="204"/>
      <c r="P129" s="204"/>
      <c r="Q129" s="204"/>
      <c r="R129" s="204"/>
      <c r="S129" s="204"/>
      <c r="T129" s="205"/>
      <c r="AT129" s="206" t="s">
        <v>132</v>
      </c>
      <c r="AU129" s="206" t="s">
        <v>83</v>
      </c>
      <c r="AV129" s="12" t="s">
        <v>85</v>
      </c>
      <c r="AW129" s="12" t="s">
        <v>31</v>
      </c>
      <c r="AX129" s="12" t="s">
        <v>75</v>
      </c>
      <c r="AY129" s="206" t="s">
        <v>123</v>
      </c>
    </row>
    <row r="130" spans="1:65" s="13" customFormat="1" ht="11.25">
      <c r="B130" s="207"/>
      <c r="C130" s="208"/>
      <c r="D130" s="191" t="s">
        <v>132</v>
      </c>
      <c r="E130" s="209" t="s">
        <v>1</v>
      </c>
      <c r="F130" s="210" t="s">
        <v>134</v>
      </c>
      <c r="G130" s="208"/>
      <c r="H130" s="211">
        <v>120</v>
      </c>
      <c r="I130" s="212"/>
      <c r="J130" s="208"/>
      <c r="K130" s="208"/>
      <c r="L130" s="213"/>
      <c r="M130" s="214"/>
      <c r="N130" s="215"/>
      <c r="O130" s="215"/>
      <c r="P130" s="215"/>
      <c r="Q130" s="215"/>
      <c r="R130" s="215"/>
      <c r="S130" s="215"/>
      <c r="T130" s="216"/>
      <c r="AT130" s="217" t="s">
        <v>132</v>
      </c>
      <c r="AU130" s="217" t="s">
        <v>83</v>
      </c>
      <c r="AV130" s="13" t="s">
        <v>135</v>
      </c>
      <c r="AW130" s="13" t="s">
        <v>31</v>
      </c>
      <c r="AX130" s="13" t="s">
        <v>83</v>
      </c>
      <c r="AY130" s="217" t="s">
        <v>123</v>
      </c>
    </row>
    <row r="131" spans="1:65" s="2" customFormat="1" ht="33" customHeight="1">
      <c r="A131" s="33"/>
      <c r="B131" s="34"/>
      <c r="C131" s="228" t="s">
        <v>135</v>
      </c>
      <c r="D131" s="228" t="s">
        <v>449</v>
      </c>
      <c r="E131" s="229" t="s">
        <v>1074</v>
      </c>
      <c r="F131" s="230" t="s">
        <v>1075</v>
      </c>
      <c r="G131" s="231" t="s">
        <v>127</v>
      </c>
      <c r="H131" s="232">
        <v>2</v>
      </c>
      <c r="I131" s="233"/>
      <c r="J131" s="234">
        <f>ROUND(I131*H131,2)</f>
        <v>0</v>
      </c>
      <c r="K131" s="230" t="s">
        <v>128</v>
      </c>
      <c r="L131" s="38"/>
      <c r="M131" s="235" t="s">
        <v>1</v>
      </c>
      <c r="N131" s="236" t="s">
        <v>40</v>
      </c>
      <c r="O131" s="70"/>
      <c r="P131" s="187">
        <f>O131*H131</f>
        <v>0</v>
      </c>
      <c r="Q131" s="187">
        <v>0</v>
      </c>
      <c r="R131" s="187">
        <f>Q131*H131</f>
        <v>0</v>
      </c>
      <c r="S131" s="187">
        <v>0</v>
      </c>
      <c r="T131" s="188">
        <f>S131*H131</f>
        <v>0</v>
      </c>
      <c r="U131" s="33"/>
      <c r="V131" s="33"/>
      <c r="W131" s="33"/>
      <c r="X131" s="33"/>
      <c r="Y131" s="33"/>
      <c r="Z131" s="33"/>
      <c r="AA131" s="33"/>
      <c r="AB131" s="33"/>
      <c r="AC131" s="33"/>
      <c r="AD131" s="33"/>
      <c r="AE131" s="33"/>
      <c r="AR131" s="189" t="s">
        <v>135</v>
      </c>
      <c r="AT131" s="189" t="s">
        <v>449</v>
      </c>
      <c r="AU131" s="189" t="s">
        <v>83</v>
      </c>
      <c r="AY131" s="16" t="s">
        <v>123</v>
      </c>
      <c r="BE131" s="190">
        <f>IF(N131="základní",J131,0)</f>
        <v>0</v>
      </c>
      <c r="BF131" s="190">
        <f>IF(N131="snížená",J131,0)</f>
        <v>0</v>
      </c>
      <c r="BG131" s="190">
        <f>IF(N131="zákl. přenesená",J131,0)</f>
        <v>0</v>
      </c>
      <c r="BH131" s="190">
        <f>IF(N131="sníž. přenesená",J131,0)</f>
        <v>0</v>
      </c>
      <c r="BI131" s="190">
        <f>IF(N131="nulová",J131,0)</f>
        <v>0</v>
      </c>
      <c r="BJ131" s="16" t="s">
        <v>83</v>
      </c>
      <c r="BK131" s="190">
        <f>ROUND(I131*H131,2)</f>
        <v>0</v>
      </c>
      <c r="BL131" s="16" t="s">
        <v>135</v>
      </c>
      <c r="BM131" s="189" t="s">
        <v>1076</v>
      </c>
    </row>
    <row r="132" spans="1:65" s="2" customFormat="1" ht="19.5">
      <c r="A132" s="33"/>
      <c r="B132" s="34"/>
      <c r="C132" s="35"/>
      <c r="D132" s="191" t="s">
        <v>131</v>
      </c>
      <c r="E132" s="35"/>
      <c r="F132" s="192" t="s">
        <v>1075</v>
      </c>
      <c r="G132" s="35"/>
      <c r="H132" s="35"/>
      <c r="I132" s="193"/>
      <c r="J132" s="35"/>
      <c r="K132" s="35"/>
      <c r="L132" s="38"/>
      <c r="M132" s="194"/>
      <c r="N132" s="195"/>
      <c r="O132" s="70"/>
      <c r="P132" s="70"/>
      <c r="Q132" s="70"/>
      <c r="R132" s="70"/>
      <c r="S132" s="70"/>
      <c r="T132" s="71"/>
      <c r="U132" s="33"/>
      <c r="V132" s="33"/>
      <c r="W132" s="33"/>
      <c r="X132" s="33"/>
      <c r="Y132" s="33"/>
      <c r="Z132" s="33"/>
      <c r="AA132" s="33"/>
      <c r="AB132" s="33"/>
      <c r="AC132" s="33"/>
      <c r="AD132" s="33"/>
      <c r="AE132" s="33"/>
      <c r="AT132" s="16" t="s">
        <v>131</v>
      </c>
      <c r="AU132" s="16" t="s">
        <v>83</v>
      </c>
    </row>
    <row r="133" spans="1:65" s="12" customFormat="1" ht="11.25">
      <c r="B133" s="196"/>
      <c r="C133" s="197"/>
      <c r="D133" s="191" t="s">
        <v>132</v>
      </c>
      <c r="E133" s="198" t="s">
        <v>1</v>
      </c>
      <c r="F133" s="199" t="s">
        <v>83</v>
      </c>
      <c r="G133" s="197"/>
      <c r="H133" s="200">
        <v>1</v>
      </c>
      <c r="I133" s="201"/>
      <c r="J133" s="197"/>
      <c r="K133" s="197"/>
      <c r="L133" s="202"/>
      <c r="M133" s="203"/>
      <c r="N133" s="204"/>
      <c r="O133" s="204"/>
      <c r="P133" s="204"/>
      <c r="Q133" s="204"/>
      <c r="R133" s="204"/>
      <c r="S133" s="204"/>
      <c r="T133" s="205"/>
      <c r="AT133" s="206" t="s">
        <v>132</v>
      </c>
      <c r="AU133" s="206" t="s">
        <v>83</v>
      </c>
      <c r="AV133" s="12" t="s">
        <v>85</v>
      </c>
      <c r="AW133" s="12" t="s">
        <v>31</v>
      </c>
      <c r="AX133" s="12" t="s">
        <v>75</v>
      </c>
      <c r="AY133" s="206" t="s">
        <v>123</v>
      </c>
    </row>
    <row r="134" spans="1:65" s="14" customFormat="1" ht="11.25">
      <c r="B134" s="218"/>
      <c r="C134" s="219"/>
      <c r="D134" s="191" t="s">
        <v>132</v>
      </c>
      <c r="E134" s="220" t="s">
        <v>1</v>
      </c>
      <c r="F134" s="221" t="s">
        <v>1077</v>
      </c>
      <c r="G134" s="219"/>
      <c r="H134" s="220" t="s">
        <v>1</v>
      </c>
      <c r="I134" s="222"/>
      <c r="J134" s="219"/>
      <c r="K134" s="219"/>
      <c r="L134" s="223"/>
      <c r="M134" s="224"/>
      <c r="N134" s="225"/>
      <c r="O134" s="225"/>
      <c r="P134" s="225"/>
      <c r="Q134" s="225"/>
      <c r="R134" s="225"/>
      <c r="S134" s="225"/>
      <c r="T134" s="226"/>
      <c r="AT134" s="227" t="s">
        <v>132</v>
      </c>
      <c r="AU134" s="227" t="s">
        <v>83</v>
      </c>
      <c r="AV134" s="14" t="s">
        <v>83</v>
      </c>
      <c r="AW134" s="14" t="s">
        <v>31</v>
      </c>
      <c r="AX134" s="14" t="s">
        <v>75</v>
      </c>
      <c r="AY134" s="227" t="s">
        <v>123</v>
      </c>
    </row>
    <row r="135" spans="1:65" s="12" customFormat="1" ht="11.25">
      <c r="B135" s="196"/>
      <c r="C135" s="197"/>
      <c r="D135" s="191" t="s">
        <v>132</v>
      </c>
      <c r="E135" s="198" t="s">
        <v>1</v>
      </c>
      <c r="F135" s="199" t="s">
        <v>83</v>
      </c>
      <c r="G135" s="197"/>
      <c r="H135" s="200">
        <v>1</v>
      </c>
      <c r="I135" s="201"/>
      <c r="J135" s="197"/>
      <c r="K135" s="197"/>
      <c r="L135" s="202"/>
      <c r="M135" s="203"/>
      <c r="N135" s="204"/>
      <c r="O135" s="204"/>
      <c r="P135" s="204"/>
      <c r="Q135" s="204"/>
      <c r="R135" s="204"/>
      <c r="S135" s="204"/>
      <c r="T135" s="205"/>
      <c r="AT135" s="206" t="s">
        <v>132</v>
      </c>
      <c r="AU135" s="206" t="s">
        <v>83</v>
      </c>
      <c r="AV135" s="12" t="s">
        <v>85</v>
      </c>
      <c r="AW135" s="12" t="s">
        <v>31</v>
      </c>
      <c r="AX135" s="12" t="s">
        <v>75</v>
      </c>
      <c r="AY135" s="206" t="s">
        <v>123</v>
      </c>
    </row>
    <row r="136" spans="1:65" s="13" customFormat="1" ht="11.25">
      <c r="B136" s="207"/>
      <c r="C136" s="208"/>
      <c r="D136" s="191" t="s">
        <v>132</v>
      </c>
      <c r="E136" s="209" t="s">
        <v>1</v>
      </c>
      <c r="F136" s="210" t="s">
        <v>134</v>
      </c>
      <c r="G136" s="208"/>
      <c r="H136" s="211">
        <v>2</v>
      </c>
      <c r="I136" s="212"/>
      <c r="J136" s="208"/>
      <c r="K136" s="208"/>
      <c r="L136" s="213"/>
      <c r="M136" s="214"/>
      <c r="N136" s="215"/>
      <c r="O136" s="215"/>
      <c r="P136" s="215"/>
      <c r="Q136" s="215"/>
      <c r="R136" s="215"/>
      <c r="S136" s="215"/>
      <c r="T136" s="216"/>
      <c r="AT136" s="217" t="s">
        <v>132</v>
      </c>
      <c r="AU136" s="217" t="s">
        <v>83</v>
      </c>
      <c r="AV136" s="13" t="s">
        <v>135</v>
      </c>
      <c r="AW136" s="13" t="s">
        <v>31</v>
      </c>
      <c r="AX136" s="13" t="s">
        <v>83</v>
      </c>
      <c r="AY136" s="217" t="s">
        <v>123</v>
      </c>
    </row>
    <row r="137" spans="1:65" s="2" customFormat="1" ht="66.75" customHeight="1">
      <c r="A137" s="33"/>
      <c r="B137" s="34"/>
      <c r="C137" s="228" t="s">
        <v>175</v>
      </c>
      <c r="D137" s="228" t="s">
        <v>449</v>
      </c>
      <c r="E137" s="229" t="s">
        <v>1078</v>
      </c>
      <c r="F137" s="230" t="s">
        <v>1079</v>
      </c>
      <c r="G137" s="231" t="s">
        <v>127</v>
      </c>
      <c r="H137" s="232">
        <v>2</v>
      </c>
      <c r="I137" s="233"/>
      <c r="J137" s="234">
        <f>ROUND(I137*H137,2)</f>
        <v>0</v>
      </c>
      <c r="K137" s="230" t="s">
        <v>128</v>
      </c>
      <c r="L137" s="38"/>
      <c r="M137" s="235" t="s">
        <v>1</v>
      </c>
      <c r="N137" s="236" t="s">
        <v>40</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954</v>
      </c>
      <c r="AT137" s="189" t="s">
        <v>449</v>
      </c>
      <c r="AU137" s="189" t="s">
        <v>83</v>
      </c>
      <c r="AY137" s="16" t="s">
        <v>123</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954</v>
      </c>
      <c r="BM137" s="189" t="s">
        <v>1080</v>
      </c>
    </row>
    <row r="138" spans="1:65" s="2" customFormat="1" ht="39">
      <c r="A138" s="33"/>
      <c r="B138" s="34"/>
      <c r="C138" s="35"/>
      <c r="D138" s="191" t="s">
        <v>131</v>
      </c>
      <c r="E138" s="35"/>
      <c r="F138" s="192" t="s">
        <v>1079</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131</v>
      </c>
      <c r="AU138" s="16" t="s">
        <v>83</v>
      </c>
    </row>
    <row r="139" spans="1:65" s="12" customFormat="1" ht="11.25">
      <c r="B139" s="196"/>
      <c r="C139" s="197"/>
      <c r="D139" s="191" t="s">
        <v>132</v>
      </c>
      <c r="E139" s="198" t="s">
        <v>1</v>
      </c>
      <c r="F139" s="199" t="s">
        <v>83</v>
      </c>
      <c r="G139" s="197"/>
      <c r="H139" s="200">
        <v>1</v>
      </c>
      <c r="I139" s="201"/>
      <c r="J139" s="197"/>
      <c r="K139" s="197"/>
      <c r="L139" s="202"/>
      <c r="M139" s="203"/>
      <c r="N139" s="204"/>
      <c r="O139" s="204"/>
      <c r="P139" s="204"/>
      <c r="Q139" s="204"/>
      <c r="R139" s="204"/>
      <c r="S139" s="204"/>
      <c r="T139" s="205"/>
      <c r="AT139" s="206" t="s">
        <v>132</v>
      </c>
      <c r="AU139" s="206" t="s">
        <v>83</v>
      </c>
      <c r="AV139" s="12" t="s">
        <v>85</v>
      </c>
      <c r="AW139" s="12" t="s">
        <v>31</v>
      </c>
      <c r="AX139" s="12" t="s">
        <v>75</v>
      </c>
      <c r="AY139" s="206" t="s">
        <v>123</v>
      </c>
    </row>
    <row r="140" spans="1:65" s="14" customFormat="1" ht="11.25">
      <c r="B140" s="218"/>
      <c r="C140" s="219"/>
      <c r="D140" s="191" t="s">
        <v>132</v>
      </c>
      <c r="E140" s="220" t="s">
        <v>1</v>
      </c>
      <c r="F140" s="221" t="s">
        <v>1081</v>
      </c>
      <c r="G140" s="219"/>
      <c r="H140" s="220" t="s">
        <v>1</v>
      </c>
      <c r="I140" s="222"/>
      <c r="J140" s="219"/>
      <c r="K140" s="219"/>
      <c r="L140" s="223"/>
      <c r="M140" s="224"/>
      <c r="N140" s="225"/>
      <c r="O140" s="225"/>
      <c r="P140" s="225"/>
      <c r="Q140" s="225"/>
      <c r="R140" s="225"/>
      <c r="S140" s="225"/>
      <c r="T140" s="226"/>
      <c r="AT140" s="227" t="s">
        <v>132</v>
      </c>
      <c r="AU140" s="227" t="s">
        <v>83</v>
      </c>
      <c r="AV140" s="14" t="s">
        <v>83</v>
      </c>
      <c r="AW140" s="14" t="s">
        <v>31</v>
      </c>
      <c r="AX140" s="14" t="s">
        <v>75</v>
      </c>
      <c r="AY140" s="227" t="s">
        <v>123</v>
      </c>
    </row>
    <row r="141" spans="1:65" s="12" customFormat="1" ht="11.25">
      <c r="B141" s="196"/>
      <c r="C141" s="197"/>
      <c r="D141" s="191" t="s">
        <v>132</v>
      </c>
      <c r="E141" s="198" t="s">
        <v>1</v>
      </c>
      <c r="F141" s="199" t="s">
        <v>83</v>
      </c>
      <c r="G141" s="197"/>
      <c r="H141" s="200">
        <v>1</v>
      </c>
      <c r="I141" s="201"/>
      <c r="J141" s="197"/>
      <c r="K141" s="197"/>
      <c r="L141" s="202"/>
      <c r="M141" s="203"/>
      <c r="N141" s="204"/>
      <c r="O141" s="204"/>
      <c r="P141" s="204"/>
      <c r="Q141" s="204"/>
      <c r="R141" s="204"/>
      <c r="S141" s="204"/>
      <c r="T141" s="205"/>
      <c r="AT141" s="206" t="s">
        <v>132</v>
      </c>
      <c r="AU141" s="206" t="s">
        <v>83</v>
      </c>
      <c r="AV141" s="12" t="s">
        <v>85</v>
      </c>
      <c r="AW141" s="12" t="s">
        <v>31</v>
      </c>
      <c r="AX141" s="12" t="s">
        <v>75</v>
      </c>
      <c r="AY141" s="206" t="s">
        <v>123</v>
      </c>
    </row>
    <row r="142" spans="1:65" s="13" customFormat="1" ht="11.25">
      <c r="B142" s="207"/>
      <c r="C142" s="208"/>
      <c r="D142" s="191" t="s">
        <v>132</v>
      </c>
      <c r="E142" s="209" t="s">
        <v>1</v>
      </c>
      <c r="F142" s="210" t="s">
        <v>134</v>
      </c>
      <c r="G142" s="208"/>
      <c r="H142" s="211">
        <v>2</v>
      </c>
      <c r="I142" s="212"/>
      <c r="J142" s="208"/>
      <c r="K142" s="208"/>
      <c r="L142" s="213"/>
      <c r="M142" s="214"/>
      <c r="N142" s="215"/>
      <c r="O142" s="215"/>
      <c r="P142" s="215"/>
      <c r="Q142" s="215"/>
      <c r="R142" s="215"/>
      <c r="S142" s="215"/>
      <c r="T142" s="216"/>
      <c r="AT142" s="217" t="s">
        <v>132</v>
      </c>
      <c r="AU142" s="217" t="s">
        <v>83</v>
      </c>
      <c r="AV142" s="13" t="s">
        <v>135</v>
      </c>
      <c r="AW142" s="13" t="s">
        <v>31</v>
      </c>
      <c r="AX142" s="13" t="s">
        <v>83</v>
      </c>
      <c r="AY142" s="217" t="s">
        <v>123</v>
      </c>
    </row>
    <row r="143" spans="1:65" s="2" customFormat="1" ht="24">
      <c r="A143" s="33"/>
      <c r="B143" s="34"/>
      <c r="C143" s="228" t="s">
        <v>180</v>
      </c>
      <c r="D143" s="228" t="s">
        <v>449</v>
      </c>
      <c r="E143" s="229" t="s">
        <v>1082</v>
      </c>
      <c r="F143" s="230" t="s">
        <v>1083</v>
      </c>
      <c r="G143" s="231" t="s">
        <v>127</v>
      </c>
      <c r="H143" s="232">
        <v>18</v>
      </c>
      <c r="I143" s="233"/>
      <c r="J143" s="234">
        <f>ROUND(I143*H143,2)</f>
        <v>0</v>
      </c>
      <c r="K143" s="230" t="s">
        <v>128</v>
      </c>
      <c r="L143" s="38"/>
      <c r="M143" s="235" t="s">
        <v>1</v>
      </c>
      <c r="N143" s="236" t="s">
        <v>40</v>
      </c>
      <c r="O143" s="70"/>
      <c r="P143" s="187">
        <f>O143*H143</f>
        <v>0</v>
      </c>
      <c r="Q143" s="187">
        <v>0</v>
      </c>
      <c r="R143" s="187">
        <f>Q143*H143</f>
        <v>0</v>
      </c>
      <c r="S143" s="187">
        <v>0</v>
      </c>
      <c r="T143" s="188">
        <f>S143*H143</f>
        <v>0</v>
      </c>
      <c r="U143" s="33"/>
      <c r="V143" s="33"/>
      <c r="W143" s="33"/>
      <c r="X143" s="33"/>
      <c r="Y143" s="33"/>
      <c r="Z143" s="33"/>
      <c r="AA143" s="33"/>
      <c r="AB143" s="33"/>
      <c r="AC143" s="33"/>
      <c r="AD143" s="33"/>
      <c r="AE143" s="33"/>
      <c r="AR143" s="189" t="s">
        <v>954</v>
      </c>
      <c r="AT143" s="189" t="s">
        <v>449</v>
      </c>
      <c r="AU143" s="189" t="s">
        <v>83</v>
      </c>
      <c r="AY143" s="16" t="s">
        <v>123</v>
      </c>
      <c r="BE143" s="190">
        <f>IF(N143="základní",J143,0)</f>
        <v>0</v>
      </c>
      <c r="BF143" s="190">
        <f>IF(N143="snížená",J143,0)</f>
        <v>0</v>
      </c>
      <c r="BG143" s="190">
        <f>IF(N143="zákl. přenesená",J143,0)</f>
        <v>0</v>
      </c>
      <c r="BH143" s="190">
        <f>IF(N143="sníž. přenesená",J143,0)</f>
        <v>0</v>
      </c>
      <c r="BI143" s="190">
        <f>IF(N143="nulová",J143,0)</f>
        <v>0</v>
      </c>
      <c r="BJ143" s="16" t="s">
        <v>83</v>
      </c>
      <c r="BK143" s="190">
        <f>ROUND(I143*H143,2)</f>
        <v>0</v>
      </c>
      <c r="BL143" s="16" t="s">
        <v>954</v>
      </c>
      <c r="BM143" s="189" t="s">
        <v>1084</v>
      </c>
    </row>
    <row r="144" spans="1:65" s="2" customFormat="1" ht="11.25">
      <c r="A144" s="33"/>
      <c r="B144" s="34"/>
      <c r="C144" s="35"/>
      <c r="D144" s="191" t="s">
        <v>131</v>
      </c>
      <c r="E144" s="35"/>
      <c r="F144" s="192" t="s">
        <v>1083</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131</v>
      </c>
      <c r="AU144" s="16" t="s">
        <v>83</v>
      </c>
    </row>
    <row r="145" spans="1:51" s="14" customFormat="1" ht="11.25">
      <c r="B145" s="218"/>
      <c r="C145" s="219"/>
      <c r="D145" s="191" t="s">
        <v>132</v>
      </c>
      <c r="E145" s="220" t="s">
        <v>1</v>
      </c>
      <c r="F145" s="221" t="s">
        <v>1085</v>
      </c>
      <c r="G145" s="219"/>
      <c r="H145" s="220" t="s">
        <v>1</v>
      </c>
      <c r="I145" s="222"/>
      <c r="J145" s="219"/>
      <c r="K145" s="219"/>
      <c r="L145" s="223"/>
      <c r="M145" s="224"/>
      <c r="N145" s="225"/>
      <c r="O145" s="225"/>
      <c r="P145" s="225"/>
      <c r="Q145" s="225"/>
      <c r="R145" s="225"/>
      <c r="S145" s="225"/>
      <c r="T145" s="226"/>
      <c r="AT145" s="227" t="s">
        <v>132</v>
      </c>
      <c r="AU145" s="227" t="s">
        <v>83</v>
      </c>
      <c r="AV145" s="14" t="s">
        <v>83</v>
      </c>
      <c r="AW145" s="14" t="s">
        <v>31</v>
      </c>
      <c r="AX145" s="14" t="s">
        <v>75</v>
      </c>
      <c r="AY145" s="227" t="s">
        <v>123</v>
      </c>
    </row>
    <row r="146" spans="1:51" s="12" customFormat="1" ht="11.25">
      <c r="B146" s="196"/>
      <c r="C146" s="197"/>
      <c r="D146" s="191" t="s">
        <v>132</v>
      </c>
      <c r="E146" s="198" t="s">
        <v>1</v>
      </c>
      <c r="F146" s="199" t="s">
        <v>225</v>
      </c>
      <c r="G146" s="197"/>
      <c r="H146" s="200">
        <v>18</v>
      </c>
      <c r="I146" s="201"/>
      <c r="J146" s="197"/>
      <c r="K146" s="197"/>
      <c r="L146" s="202"/>
      <c r="M146" s="203"/>
      <c r="N146" s="204"/>
      <c r="O146" s="204"/>
      <c r="P146" s="204"/>
      <c r="Q146" s="204"/>
      <c r="R146" s="204"/>
      <c r="S146" s="204"/>
      <c r="T146" s="205"/>
      <c r="AT146" s="206" t="s">
        <v>132</v>
      </c>
      <c r="AU146" s="206" t="s">
        <v>83</v>
      </c>
      <c r="AV146" s="12" t="s">
        <v>85</v>
      </c>
      <c r="AW146" s="12" t="s">
        <v>31</v>
      </c>
      <c r="AX146" s="12" t="s">
        <v>75</v>
      </c>
      <c r="AY146" s="206" t="s">
        <v>123</v>
      </c>
    </row>
    <row r="147" spans="1:51" s="13" customFormat="1" ht="11.25">
      <c r="B147" s="207"/>
      <c r="C147" s="208"/>
      <c r="D147" s="191" t="s">
        <v>132</v>
      </c>
      <c r="E147" s="209" t="s">
        <v>1</v>
      </c>
      <c r="F147" s="210" t="s">
        <v>134</v>
      </c>
      <c r="G147" s="208"/>
      <c r="H147" s="211">
        <v>18</v>
      </c>
      <c r="I147" s="212"/>
      <c r="J147" s="208"/>
      <c r="K147" s="208"/>
      <c r="L147" s="213"/>
      <c r="M147" s="237"/>
      <c r="N147" s="238"/>
      <c r="O147" s="238"/>
      <c r="P147" s="238"/>
      <c r="Q147" s="238"/>
      <c r="R147" s="238"/>
      <c r="S147" s="238"/>
      <c r="T147" s="239"/>
      <c r="AT147" s="217" t="s">
        <v>132</v>
      </c>
      <c r="AU147" s="217" t="s">
        <v>83</v>
      </c>
      <c r="AV147" s="13" t="s">
        <v>135</v>
      </c>
      <c r="AW147" s="13" t="s">
        <v>31</v>
      </c>
      <c r="AX147" s="13" t="s">
        <v>83</v>
      </c>
      <c r="AY147" s="217" t="s">
        <v>123</v>
      </c>
    </row>
    <row r="148" spans="1:51" s="2" customFormat="1" ht="6.95" customHeight="1">
      <c r="A148" s="33"/>
      <c r="B148" s="53"/>
      <c r="C148" s="54"/>
      <c r="D148" s="54"/>
      <c r="E148" s="54"/>
      <c r="F148" s="54"/>
      <c r="G148" s="54"/>
      <c r="H148" s="54"/>
      <c r="I148" s="54"/>
      <c r="J148" s="54"/>
      <c r="K148" s="54"/>
      <c r="L148" s="38"/>
      <c r="M148" s="33"/>
      <c r="O148" s="33"/>
      <c r="P148" s="33"/>
      <c r="Q148" s="33"/>
      <c r="R148" s="33"/>
      <c r="S148" s="33"/>
      <c r="T148" s="33"/>
      <c r="U148" s="33"/>
      <c r="V148" s="33"/>
      <c r="W148" s="33"/>
      <c r="X148" s="33"/>
      <c r="Y148" s="33"/>
      <c r="Z148" s="33"/>
      <c r="AA148" s="33"/>
      <c r="AB148" s="33"/>
      <c r="AC148" s="33"/>
      <c r="AD148" s="33"/>
      <c r="AE148" s="33"/>
    </row>
  </sheetData>
  <sheetProtection algorithmName="SHA-512" hashValue="cCZOKrU14/qInnRH7j8D1gRJpEFfZ4a25pdscT4OgH4vQy0J3ylF0MO34uTL3SXF81CqKb9nOriBQrroBVN7OQ==" saltValue="VFwm9rzGG14W1HIrOTkepKSX6SjnyZtYa1CaCmsoWnRYHZ0Er+2Veo+lJ7OYO43BN+hJrLpgufjB2tH77XT/Ww==" spinCount="100000" sheet="1" objects="1" scenarios="1" formatColumns="0" formatRows="0" autoFilter="0"/>
  <autoFilter ref="C116:K147"/>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Oprava traťového ...</vt:lpstr>
      <vt:lpstr>SO 02 - Betonový čekárens...</vt:lpstr>
      <vt:lpstr>SO 03 - Přeprava mechanizace</vt:lpstr>
      <vt:lpstr>SO 04 - VON</vt:lpstr>
      <vt:lpstr>'Rekapitulace stavby'!Názvy_tisku</vt:lpstr>
      <vt:lpstr>'SO 01 - Oprava traťového ...'!Názvy_tisku</vt:lpstr>
      <vt:lpstr>'SO 02 - Betonový čekárens...'!Názvy_tisku</vt:lpstr>
      <vt:lpstr>'SO 03 - Přeprava mechanizace'!Názvy_tisku</vt:lpstr>
      <vt:lpstr>'SO 04 - VON'!Názvy_tisku</vt:lpstr>
      <vt:lpstr>'Rekapitulace stavby'!Oblast_tisku</vt:lpstr>
      <vt:lpstr>'SO 01 - Oprava traťového ...'!Oblast_tisku</vt:lpstr>
      <vt:lpstr>'SO 02 - Betonový čekárens...'!Oblast_tisku</vt:lpstr>
      <vt:lpstr>'SO 03 - Přeprava mechanizace'!Oblast_tisku</vt:lpstr>
      <vt:lpstr>'SO 04 -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Šubr Pavel</cp:lastModifiedBy>
  <dcterms:created xsi:type="dcterms:W3CDTF">2021-03-10T11:54:34Z</dcterms:created>
  <dcterms:modified xsi:type="dcterms:W3CDTF">2021-03-11T12:17:09Z</dcterms:modified>
</cp:coreProperties>
</file>